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430" firstSheet="1" activeTab="6"/>
  </bookViews>
  <sheets>
    <sheet name="ANEXO 2+" sheetId="1" r:id="rId1"/>
    <sheet name="ANEXO 2 BIS" sheetId="2" r:id="rId2"/>
    <sheet name="ANEXO 3" sheetId="3" r:id="rId3"/>
    <sheet name="ANEXO 4" sheetId="4" r:id="rId4"/>
    <sheet name="ANEXO 5" sheetId="5" r:id="rId5"/>
    <sheet name="ANEXO 5 (detalle)" sheetId="6" r:id="rId6"/>
    <sheet name="ANEXO 6" sheetId="7" r:id="rId7"/>
    <sheet name="ANEXO 30 (ART 5 - inc. c)" sheetId="8" r:id="rId8"/>
    <sheet name="ANEXO 30 (ART 5 - inc. d)" sheetId="9" r:id="rId9"/>
  </sheets>
  <definedNames/>
  <calcPr fullCalcOnLoad="1"/>
</workbook>
</file>

<file path=xl/sharedStrings.xml><?xml version="1.0" encoding="utf-8"?>
<sst xmlns="http://schemas.openxmlformats.org/spreadsheetml/2006/main" count="528" uniqueCount="188">
  <si>
    <t>CONCEPTO</t>
  </si>
  <si>
    <t>DEFINITIVO</t>
  </si>
  <si>
    <t>RECURSOS CORRIENTES</t>
  </si>
  <si>
    <t>GASTOS CORRIENTES</t>
  </si>
  <si>
    <t>RECURSOS DE CAPITAL</t>
  </si>
  <si>
    <t>GASTOS DE CAPITAL</t>
  </si>
  <si>
    <t>TOTAL RECURSOS ( I + IV )</t>
  </si>
  <si>
    <t>TOTAL GASTOS ( II + V )</t>
  </si>
  <si>
    <t>RECURSOS FIGURATIVOS</t>
  </si>
  <si>
    <t>GASTOS FIGURATIVOS</t>
  </si>
  <si>
    <t>NECESIDAD DE FINANCIAMIENTO (VI+VII-VIII)</t>
  </si>
  <si>
    <t xml:space="preserve">FUENTES DE FINANCIAMIENTO </t>
  </si>
  <si>
    <t>APLICACIONES FINANCIERAS</t>
  </si>
  <si>
    <t>FINANCIAMIENTO NETO ( X - XI )</t>
  </si>
  <si>
    <t>RESULTADO FINANCIERO ( IX+XII )</t>
  </si>
  <si>
    <t>ADMINISTRACIÓN DE PARQUES Y ZOOLÓGICO</t>
  </si>
  <si>
    <t>I</t>
  </si>
  <si>
    <t>II</t>
  </si>
  <si>
    <t>III</t>
  </si>
  <si>
    <t>IV</t>
  </si>
  <si>
    <t>V</t>
  </si>
  <si>
    <t>VI</t>
  </si>
  <si>
    <t>VII</t>
  </si>
  <si>
    <t>VIII</t>
  </si>
  <si>
    <t>IX</t>
  </si>
  <si>
    <t>X</t>
  </si>
  <si>
    <t>XI</t>
  </si>
  <si>
    <t>XII</t>
  </si>
  <si>
    <t>XIII</t>
  </si>
  <si>
    <t>RESULTADO ECONOMICO : AHORRO/DESAHORRO (I-II)</t>
  </si>
  <si>
    <t>EXCEDENTE ANTES DE TRANSF. FIGURATIVAS ( III + IV - V )</t>
  </si>
  <si>
    <t>ACUERDO Nº 3949</t>
  </si>
  <si>
    <t>NOMENCLADOR:</t>
  </si>
  <si>
    <t>REPARTICIÓN / ORGANISMO:</t>
  </si>
  <si>
    <t>(1)</t>
  </si>
  <si>
    <t>(2)</t>
  </si>
  <si>
    <t>(3)</t>
  </si>
  <si>
    <t>(4)</t>
  </si>
  <si>
    <t>PARTIDAS</t>
  </si>
  <si>
    <t>CRÉDITO AUTORIZADO ORIGINAL</t>
  </si>
  <si>
    <t>COMPROMISO CONTRAIDO</t>
  </si>
  <si>
    <t>DEVENGADO</t>
  </si>
  <si>
    <t>PAGADO</t>
  </si>
  <si>
    <t>RESIDUOS PASIVOS</t>
  </si>
  <si>
    <t>SALDO NO UTILIZADO</t>
  </si>
  <si>
    <t>DEUDA EXIGIBLE</t>
  </si>
  <si>
    <t>ORIGINAL</t>
  </si>
  <si>
    <t>Aumentos</t>
  </si>
  <si>
    <t>Disminuciones</t>
  </si>
  <si>
    <t>PERSONAL (EROG. CORRIENTES)</t>
  </si>
  <si>
    <t>BIENES (EROG. CORRIENTES)</t>
  </si>
  <si>
    <t>SERVICIO (EROG. CORRIENTES)</t>
  </si>
  <si>
    <t>BIENES (EROG. DE CAPITAL)</t>
  </si>
  <si>
    <t>TRABAJOS PÚBLICOS (EROG. DE CAPITAL)</t>
  </si>
  <si>
    <t>TOTAL</t>
  </si>
  <si>
    <t>ANEXO 2: DE LA EJECUCIÓN DEL PRESUPUESTO CON RELACIÓN A LOS CRÉDITOS ACUMULADA AL FIN DEL TRIMESTRE</t>
  </si>
  <si>
    <t>Modificaciones Acumuladas al Fin de cada Trimestre</t>
  </si>
  <si>
    <t>CRÉDITO AUTORIZADO DEFINITIVO AL FIN DE CADA TRIMESTRE</t>
  </si>
  <si>
    <t>MANDADO A PAGAR</t>
  </si>
  <si>
    <t>(5)=(2)+(3)-(4)</t>
  </si>
  <si>
    <t>(6)</t>
  </si>
  <si>
    <t>(7)</t>
  </si>
  <si>
    <t>(8)</t>
  </si>
  <si>
    <t>(9)</t>
  </si>
  <si>
    <t>(10)=(7)-(8)</t>
  </si>
  <si>
    <t>(11)=(5)-(6)</t>
  </si>
  <si>
    <t>(12)=(8)-(9)</t>
  </si>
  <si>
    <t>COMPROMISOS CONTRAIDOS EN EL TRIMESTRE</t>
  </si>
  <si>
    <t>DEVENGADO EN EL TRIMESTRE</t>
  </si>
  <si>
    <t>MANDADO A PAGAR EN EL TRIMESTRE</t>
  </si>
  <si>
    <t>PAGADO EN EL TRIMESTRE</t>
  </si>
  <si>
    <t>VARIACIÓN RESIDUOS PASIVOS EN EL TRIMESTRE</t>
  </si>
  <si>
    <t>VARIACIÓN  DEUDA EXIGIBLE EN EL TRIMESTRE</t>
  </si>
  <si>
    <t>(5)</t>
  </si>
  <si>
    <t>(6)=(3)-(4)</t>
  </si>
  <si>
    <t>(7)=(4)-(5)</t>
  </si>
  <si>
    <t>CÁLCULO ORIGINAL</t>
  </si>
  <si>
    <t>CALCULADO DEFINITIVO</t>
  </si>
  <si>
    <t>DIFERENCIA</t>
  </si>
  <si>
    <t>REMESAS DE LA ADMINISTRACIÓN CENTRAL</t>
  </si>
  <si>
    <t>VENTA DE ENTRADAS JARDÍN ZOOLOG.</t>
  </si>
  <si>
    <t>CONCESIONES EN EL P.G.S.M.</t>
  </si>
  <si>
    <t>INGR. PROV. DE PARQUES PROV.</t>
  </si>
  <si>
    <t>INGRESOS EVENTUALES</t>
  </si>
  <si>
    <t>REMANENTE DE EJERCICIOS ANTERIORES</t>
  </si>
  <si>
    <t>INGRESADO EN EL TRIMESTRE</t>
  </si>
  <si>
    <t>(7)=(5)-(6)</t>
  </si>
  <si>
    <t>TOTALES</t>
  </si>
  <si>
    <t>ANEXO 4: EJECUCION PRESUPUESTARIA DEL TRIMESTRE. CUMPLIMIENTO DE METAS</t>
  </si>
  <si>
    <t>TRIMESTRE</t>
  </si>
  <si>
    <t>Ejecutado en el Trimestre</t>
  </si>
  <si>
    <t>Programación Financiera del Trimestre</t>
  </si>
  <si>
    <t>Diferencia entre Ejecutado y Programación Financiera</t>
  </si>
  <si>
    <t>NOTA</t>
  </si>
  <si>
    <t>NOMENCLADOR</t>
  </si>
  <si>
    <t>SALDO AL INICIO DEL TRIMESTRE</t>
  </si>
  <si>
    <t>PAGOS REALIZADOS EN EL TRIMESTRE</t>
  </si>
  <si>
    <t>VARIACIÓN EN EL TRIMESTRE POR RENEGOCIACIÓN DE LA DEUDA</t>
  </si>
  <si>
    <t>SALDO AL FINAL DEL TRIMESTRE</t>
  </si>
  <si>
    <t>TIPO</t>
  </si>
  <si>
    <t>NÚMERO</t>
  </si>
  <si>
    <t>NORMA LEGAL</t>
  </si>
  <si>
    <t>TIPO DE ENTIDAD ACREEDORA</t>
  </si>
  <si>
    <t>(6)=(2)-(3)+(4)+ ó –(5)</t>
  </si>
  <si>
    <t>En Moneda Nacional</t>
  </si>
  <si>
    <t>Rubros</t>
  </si>
  <si>
    <t>Extranjera</t>
  </si>
  <si>
    <t>En Moneda</t>
  </si>
  <si>
    <t>ANEXO 5: EVOLUCION DE LA DEUDA PÚBLICA CONSOLIDADA ACUMULADA AL FIN DEL TRIMESTRE</t>
  </si>
  <si>
    <t>Gastos corrientes</t>
  </si>
  <si>
    <t>Personal</t>
  </si>
  <si>
    <t>Locaciones de servicios</t>
  </si>
  <si>
    <t>Bienes corrientes</t>
  </si>
  <si>
    <t>Transferencias</t>
  </si>
  <si>
    <t>a Municipios</t>
  </si>
  <si>
    <t>a Otros Organismos</t>
  </si>
  <si>
    <t>Erogaciones Sin Discriminar</t>
  </si>
  <si>
    <t>Erogaciones de capital</t>
  </si>
  <si>
    <t>Bienes de capital</t>
  </si>
  <si>
    <t>Trabajos públicos</t>
  </si>
  <si>
    <t>Inversión Financiera</t>
  </si>
  <si>
    <t>Bienes preexistentes</t>
  </si>
  <si>
    <t>Erogaciones Figurativas</t>
  </si>
  <si>
    <t>Aplicaciones Financieras</t>
  </si>
  <si>
    <t>Stock de Deuda Flotante al Inicio del Trimestre</t>
  </si>
  <si>
    <t>Variación Deuda Flotante contraída en el trimestre</t>
  </si>
  <si>
    <t>Stock de Deuda Flotante al Final del Trimestre</t>
  </si>
  <si>
    <t>Préstamos</t>
  </si>
  <si>
    <t>Aportes de capital</t>
  </si>
  <si>
    <t>ANEXO 6: EVOLUCION DE LA DEUDA FLOTANTE ACUMULADA AL FIN DEL TRIMESTRE</t>
  </si>
  <si>
    <t>(3)=(1) + ó - (2)</t>
  </si>
  <si>
    <t>(3)=(1)-(2)</t>
  </si>
  <si>
    <t>Deudas Varias</t>
  </si>
  <si>
    <t>SERVICIOS (EROG. CORRIENTES)</t>
  </si>
  <si>
    <t>ANEXO 3: DE LA EJECUCIÓN DEL PRESUPUESTO CON RELACIÓN AL CÁLCULO DE RECURSOS Y FINANCIAMIENTO ACUMULADO AL FIN
DEL TRIMESTRE E INGRESADO EN EL TRIMESTRE</t>
  </si>
  <si>
    <t>DEUDA CONTRAÍDA EN EL TRIMESTRE *</t>
  </si>
  <si>
    <t>Proveedores</t>
  </si>
  <si>
    <t>ANEXO 30: INFORMES ESCRITOS</t>
  </si>
  <si>
    <t>REPARTICIÓN/ORGANISMO: ADMINISTRACIÓN DE PARQUES Y ZOOLÓGICO</t>
  </si>
  <si>
    <t>CAUSAS DE INCUMPLIMIENTO DE LAS METAS</t>
  </si>
  <si>
    <t>MEDIDAS TOMADAS PARA LA CORRECCIÓN DE DESVÍOS</t>
  </si>
  <si>
    <t>REMANENTE DE EJERCICIOS ANTERIORES LEY 6006</t>
  </si>
  <si>
    <t>REMANENTE DE EJERCICIOS ANTERIORES (Rtas. Grales)</t>
  </si>
  <si>
    <t>EROG. FINANCIADAS CON USO DEL CRÉDITO</t>
  </si>
  <si>
    <t>AMORTIZACIÓN DE LA DEUDA</t>
  </si>
  <si>
    <t>Servicios</t>
  </si>
  <si>
    <t>DEUDAS VARIAS</t>
  </si>
  <si>
    <t>NOMBRE</t>
  </si>
  <si>
    <t>IMPORTES</t>
  </si>
  <si>
    <t>DEUDA CON IRRIGACIÓN</t>
  </si>
  <si>
    <t>DEUDA CON ENTES PÚBLICOS</t>
  </si>
  <si>
    <t>A.M.T.E.</t>
  </si>
  <si>
    <t>O.S.E.P.</t>
  </si>
  <si>
    <t>ÁNTICIPO DE CÁNONES TASAS</t>
  </si>
  <si>
    <t>GAUNA LUIS</t>
  </si>
  <si>
    <t>CEREZAL NELLY</t>
  </si>
  <si>
    <t>MENDOZA TENIS CLUB</t>
  </si>
  <si>
    <t>ORDENES DE PAGO VENCIDAS</t>
  </si>
  <si>
    <t>ANEXO 5: EVOLUCION DE LA DEUDA PÚBLICA CONSOLIDADA ACUMULADA AL FIN DEL TRIMESTRE - DETALLE</t>
  </si>
  <si>
    <t>CRÉDITO ADICIONAL P/ FINANC. ER</t>
  </si>
  <si>
    <t>ARANCIBIA TAPIA</t>
  </si>
  <si>
    <t>Convenio con Irrigación</t>
  </si>
  <si>
    <t>022301</t>
  </si>
  <si>
    <r>
      <t xml:space="preserve">NOMENCLADOR: </t>
    </r>
    <r>
      <rPr>
        <b/>
        <sz val="10"/>
        <rFont val="Arial"/>
        <family val="2"/>
      </rPr>
      <t>022301</t>
    </r>
  </si>
  <si>
    <t xml:space="preserve">  </t>
  </si>
  <si>
    <t>Escudero José Roberto</t>
  </si>
  <si>
    <t>Aguirre Leopoldo</t>
  </si>
  <si>
    <t>Magallanes Julio</t>
  </si>
  <si>
    <t>Dávila, Velazquez, Aldeco</t>
  </si>
  <si>
    <t>Esparvieres Gastón</t>
  </si>
  <si>
    <t>Hamame SRL</t>
  </si>
  <si>
    <t>Parque Combustible SA</t>
  </si>
  <si>
    <t>Mirchak, Cristian Charbel</t>
  </si>
  <si>
    <t>CREDITO ADICIONAL P/FINANC,</t>
  </si>
  <si>
    <t>ANEXO 2 BIS: DE LA EJECUCIÓN DEL PRESUPUESTO CON RELACIÓN A LOS CRÉDITOS CORRESPONDIENTES AL TRIMESTRE</t>
  </si>
  <si>
    <t>INGRESO ACUMULADO</t>
  </si>
  <si>
    <t>CHEQUES ANULADOS Y VENCIDOS</t>
  </si>
  <si>
    <t>Ch. 62803746 Parque Combustible</t>
  </si>
  <si>
    <t>Ch. 62803818 Comas Ariel Alberto</t>
  </si>
  <si>
    <t>DEVOLUCIONES DÉBITOS BANCARIOS</t>
  </si>
  <si>
    <t>Rbo 29614 - Vernengo Raúl</t>
  </si>
  <si>
    <t>Rbo 29615 -Latuca Sergio</t>
  </si>
  <si>
    <t>EJERCICIO 2016</t>
  </si>
  <si>
    <t xml:space="preserve">TRABAJOS PÚBLICOS </t>
  </si>
  <si>
    <t>SUBVENCIONES Y APORTES NO REINTEGRABLES</t>
  </si>
  <si>
    <t>REMESAS</t>
  </si>
  <si>
    <t>Tesorería Gemeral de la Provincia</t>
  </si>
  <si>
    <t>PROVEEDORES Y CONTRATISTAS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</si>
</sst>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 _p_t_a_-;\-* #,##0.00\ _p_t_a_-;_-* &quot;-&quot;??\ _p_t_a_-;_-@_-"/>
    <numFmt numFmtId="173" formatCode="[$-2C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2C0A]\ #,##0.00"/>
  </numFmts>
  <fonts count="36">
    <font>
      <sz val="10"/>
      <name val="Arial"/>
      <family val="0"/>
    </font>
    <font>
      <sz val="11"/>
      <name val="Arial"/>
      <family val="0"/>
    </font>
    <font>
      <b/>
      <sz val="10"/>
      <name val="Arial"/>
      <family val="2"/>
    </font>
    <font>
      <sz val="8"/>
      <name val="Arial"/>
      <family val="0"/>
    </font>
    <font>
      <b/>
      <sz val="11"/>
      <name val="Arial"/>
      <family val="2"/>
    </font>
    <font>
      <b/>
      <sz val="10"/>
      <name val="Arial Narrow"/>
      <family val="2"/>
    </font>
    <font>
      <b/>
      <sz val="9"/>
      <name val="Arial"/>
      <family val="2"/>
    </font>
    <font>
      <sz val="9"/>
      <name val="Arial"/>
      <family val="2"/>
    </font>
    <font>
      <sz val="10"/>
      <name val="Arial Narrow"/>
      <family val="2"/>
    </font>
    <font>
      <b/>
      <sz val="12"/>
      <name val="Arial Narrow"/>
      <family val="2"/>
    </font>
    <font>
      <u val="single"/>
      <sz val="10"/>
      <name val="Arial"/>
      <family val="0"/>
    </font>
    <font>
      <b/>
      <sz val="8"/>
      <name val="Arial"/>
      <family val="2"/>
    </font>
    <font>
      <i/>
      <sz val="10"/>
      <name val="Arial"/>
      <family val="2"/>
    </font>
    <font>
      <b/>
      <sz val="12"/>
      <name val="Arial"/>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0"/>
    </font>
    <font>
      <sz val="16"/>
      <color indexed="8"/>
      <name val="Calibri"/>
      <family val="0"/>
    </font>
    <font>
      <sz val="10"/>
      <color indexed="47"/>
      <name val="Arial"/>
      <family val="2"/>
    </font>
    <font>
      <sz val="9"/>
      <color indexed="4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double"/>
    </border>
    <border>
      <left style="thin"/>
      <right style="medium"/>
      <top style="double"/>
      <bottom style="double"/>
    </border>
    <border>
      <left style="thin"/>
      <right style="thin"/>
      <top style="thin"/>
      <bottom>
        <color indexed="63"/>
      </bottom>
    </border>
    <border>
      <left style="medium"/>
      <right style="thin"/>
      <top>
        <color indexed="63"/>
      </top>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style="medium"/>
      <top style="medium"/>
      <bottom>
        <color indexed="63"/>
      </bottom>
    </border>
    <border>
      <left style="medium"/>
      <right>
        <color indexed="63"/>
      </right>
      <top style="medium"/>
      <bottom style="thin"/>
    </border>
    <border>
      <left style="thin"/>
      <right style="medium"/>
      <top style="medium"/>
      <bottom>
        <color indexed="63"/>
      </bottom>
    </border>
    <border>
      <left style="thin"/>
      <right>
        <color indexed="63"/>
      </right>
      <top style="double"/>
      <bottom style="double"/>
    </border>
    <border>
      <left style="medium"/>
      <right style="thin"/>
      <top style="double"/>
      <bottom style="double"/>
    </border>
    <border>
      <left>
        <color indexed="63"/>
      </left>
      <right>
        <color indexed="63"/>
      </right>
      <top style="medium"/>
      <bottom style="medium"/>
    </border>
    <border>
      <left style="thin"/>
      <right>
        <color indexed="63"/>
      </right>
      <top style="medium"/>
      <bottom style="medium"/>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thin"/>
      <top style="thin"/>
      <bottom style="thin"/>
    </border>
    <border>
      <left style="medium"/>
      <right style="thin"/>
      <top style="thin"/>
      <bottom style="medium"/>
    </border>
    <border>
      <left style="medium"/>
      <right>
        <color indexed="63"/>
      </right>
      <top style="thin"/>
      <bottom style="medium"/>
    </border>
    <border>
      <left style="thin"/>
      <right>
        <color indexed="63"/>
      </right>
      <top style="thin"/>
      <bottom style="medium"/>
    </border>
    <border>
      <left style="medium"/>
      <right style="thin"/>
      <top>
        <color indexed="63"/>
      </top>
      <bottom style="double"/>
    </border>
    <border>
      <left style="thin"/>
      <right style="thin"/>
      <top>
        <color indexed="63"/>
      </top>
      <bottom style="double"/>
    </border>
    <border>
      <left style="thin"/>
      <right style="medium"/>
      <top style="double"/>
      <bottom>
        <color indexed="63"/>
      </bottom>
    </border>
    <border>
      <left style="thin"/>
      <right style="medium"/>
      <top style="thin"/>
      <bottom style="double"/>
    </border>
    <border>
      <left style="thin"/>
      <right style="medium"/>
      <top>
        <color indexed="63"/>
      </top>
      <bottom style="double"/>
    </border>
    <border>
      <left style="thin"/>
      <right style="medium"/>
      <top style="medium"/>
      <bottom style="thin"/>
    </border>
    <border>
      <left style="thin"/>
      <right style="thin"/>
      <top>
        <color indexed="63"/>
      </top>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2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80">
    <xf numFmtId="0" fontId="0" fillId="0" borderId="0" xfId="0" applyAlignment="1">
      <alignment/>
    </xf>
    <xf numFmtId="0" fontId="1" fillId="0" borderId="0" xfId="0" applyFont="1" applyFill="1" applyAlignment="1">
      <alignment/>
    </xf>
    <xf numFmtId="4" fontId="1" fillId="0" borderId="0" xfId="0" applyNumberFormat="1" applyFont="1" applyFill="1" applyAlignment="1">
      <alignment/>
    </xf>
    <xf numFmtId="4" fontId="1" fillId="0" borderId="0" xfId="0" applyNumberFormat="1" applyFont="1" applyFill="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49" fontId="1" fillId="0" borderId="13" xfId="0" applyNumberFormat="1" applyFont="1" applyFill="1" applyBorder="1" applyAlignment="1">
      <alignment horizontal="center"/>
    </xf>
    <xf numFmtId="4" fontId="1" fillId="0" borderId="14" xfId="0" applyNumberFormat="1" applyFont="1" applyFill="1" applyBorder="1" applyAlignment="1">
      <alignment/>
    </xf>
    <xf numFmtId="4" fontId="1" fillId="0" borderId="11" xfId="0" applyNumberFormat="1" applyFont="1" applyFill="1" applyBorder="1" applyAlignment="1">
      <alignment/>
    </xf>
    <xf numFmtId="4" fontId="1" fillId="0" borderId="12" xfId="0" applyNumberFormat="1" applyFont="1" applyFill="1" applyBorder="1" applyAlignment="1">
      <alignment/>
    </xf>
    <xf numFmtId="4" fontId="1" fillId="0" borderId="15" xfId="0" applyNumberFormat="1" applyFont="1" applyFill="1" applyBorder="1" applyAlignment="1">
      <alignment/>
    </xf>
    <xf numFmtId="4" fontId="1" fillId="0" borderId="16" xfId="0" applyNumberFormat="1" applyFont="1" applyFill="1" applyBorder="1" applyAlignment="1">
      <alignment/>
    </xf>
    <xf numFmtId="4" fontId="1" fillId="0" borderId="17" xfId="0" applyNumberFormat="1" applyFont="1" applyFill="1" applyBorder="1" applyAlignment="1">
      <alignment/>
    </xf>
    <xf numFmtId="4" fontId="1" fillId="0" borderId="17" xfId="0" applyNumberFormat="1" applyFont="1" applyFill="1" applyBorder="1" applyAlignment="1">
      <alignment vertical="center"/>
    </xf>
    <xf numFmtId="4" fontId="1" fillId="0" borderId="18"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0" fontId="2" fillId="0" borderId="0" xfId="0" applyFont="1" applyAlignment="1">
      <alignment/>
    </xf>
    <xf numFmtId="0" fontId="4" fillId="0" borderId="0" xfId="0" applyFont="1" applyAlignment="1">
      <alignment/>
    </xf>
    <xf numFmtId="0" fontId="4" fillId="0" borderId="0" xfId="0" applyFont="1" applyFill="1" applyAlignment="1">
      <alignment/>
    </xf>
    <xf numFmtId="4" fontId="4" fillId="0" borderId="0" xfId="0" applyNumberFormat="1" applyFont="1" applyFill="1" applyAlignment="1">
      <alignment/>
    </xf>
    <xf numFmtId="0" fontId="4" fillId="0" borderId="20" xfId="0" applyFont="1" applyFill="1" applyBorder="1" applyAlignment="1">
      <alignment/>
    </xf>
    <xf numFmtId="0" fontId="4" fillId="0" borderId="21" xfId="0" applyFont="1" applyFill="1" applyBorder="1" applyAlignment="1">
      <alignment/>
    </xf>
    <xf numFmtId="4" fontId="4" fillId="0" borderId="21" xfId="0" applyNumberFormat="1" applyFont="1" applyFill="1" applyBorder="1" applyAlignment="1">
      <alignment/>
    </xf>
    <xf numFmtId="0" fontId="4" fillId="0" borderId="22" xfId="0" applyFont="1" applyFill="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23" xfId="0" applyNumberFormat="1" applyFont="1" applyFill="1" applyBorder="1" applyAlignment="1">
      <alignment/>
    </xf>
    <xf numFmtId="0" fontId="4" fillId="0" borderId="24" xfId="0" applyFont="1" applyFill="1" applyBorder="1" applyAlignment="1">
      <alignment/>
    </xf>
    <xf numFmtId="4" fontId="4" fillId="0" borderId="24" xfId="0" applyNumberFormat="1" applyFont="1" applyFill="1" applyBorder="1" applyAlignment="1">
      <alignment/>
    </xf>
    <xf numFmtId="4" fontId="4" fillId="0" borderId="15" xfId="0" applyNumberFormat="1" applyFont="1" applyFill="1" applyBorder="1" applyAlignment="1">
      <alignment/>
    </xf>
    <xf numFmtId="49" fontId="4" fillId="0" borderId="25" xfId="0" applyNumberFormat="1" applyFont="1" applyFill="1" applyBorder="1" applyAlignment="1">
      <alignment/>
    </xf>
    <xf numFmtId="4" fontId="4" fillId="0" borderId="21" xfId="0" applyNumberFormat="1" applyFont="1" applyFill="1" applyBorder="1" applyAlignment="1">
      <alignment horizontal="right"/>
    </xf>
    <xf numFmtId="0" fontId="4" fillId="0" borderId="0" xfId="0" applyFont="1" applyBorder="1" applyAlignment="1">
      <alignment/>
    </xf>
    <xf numFmtId="0" fontId="4" fillId="0" borderId="26" xfId="0" applyFont="1" applyBorder="1" applyAlignment="1">
      <alignment/>
    </xf>
    <xf numFmtId="0" fontId="0" fillId="0" borderId="0" xfId="0" applyFill="1" applyAlignment="1">
      <alignment/>
    </xf>
    <xf numFmtId="171" fontId="0" fillId="0" borderId="0" xfId="0" applyNumberFormat="1" applyFill="1" applyAlignment="1">
      <alignment/>
    </xf>
    <xf numFmtId="0" fontId="0" fillId="0" borderId="0" xfId="0" applyFont="1" applyFill="1" applyAlignment="1">
      <alignment/>
    </xf>
    <xf numFmtId="0" fontId="5" fillId="0" borderId="27" xfId="0" applyFont="1" applyFill="1" applyBorder="1" applyAlignment="1">
      <alignment horizontal="center"/>
    </xf>
    <xf numFmtId="0" fontId="5" fillId="0" borderId="28" xfId="0" applyFont="1" applyFill="1" applyBorder="1" applyAlignment="1">
      <alignment horizontal="center" vertical="center" wrapText="1"/>
    </xf>
    <xf numFmtId="0" fontId="2" fillId="0" borderId="0" xfId="0" applyFont="1" applyFill="1" applyAlignment="1">
      <alignment vertical="center"/>
    </xf>
    <xf numFmtId="0" fontId="7" fillId="0" borderId="0" xfId="0" applyFont="1" applyFill="1" applyAlignment="1">
      <alignment/>
    </xf>
    <xf numFmtId="171" fontId="7" fillId="0" borderId="0" xfId="0" applyNumberFormat="1" applyFont="1" applyFill="1" applyAlignment="1">
      <alignment/>
    </xf>
    <xf numFmtId="171" fontId="8" fillId="0" borderId="0" xfId="46" applyFont="1" applyFill="1" applyAlignment="1">
      <alignment/>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2" fillId="0" borderId="29" xfId="0" applyFont="1" applyFill="1" applyBorder="1" applyAlignment="1">
      <alignment horizontal="center" vertical="center" wrapText="1"/>
    </xf>
    <xf numFmtId="171" fontId="6" fillId="0" borderId="30" xfId="46" applyFont="1" applyFill="1" applyBorder="1" applyAlignment="1">
      <alignment horizontal="center" vertical="center" wrapText="1"/>
    </xf>
    <xf numFmtId="4" fontId="4" fillId="0" borderId="0" xfId="0" applyNumberFormat="1" applyFont="1" applyFill="1" applyBorder="1" applyAlignment="1">
      <alignment horizontal="center"/>
    </xf>
    <xf numFmtId="4" fontId="4" fillId="0" borderId="24"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wrapText="1"/>
    </xf>
    <xf numFmtId="49" fontId="5" fillId="0" borderId="32" xfId="0" applyNumberFormat="1" applyFont="1" applyFill="1" applyBorder="1" applyAlignment="1">
      <alignment horizontal="center"/>
    </xf>
    <xf numFmtId="49" fontId="5" fillId="0" borderId="33"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wrapText="1"/>
    </xf>
    <xf numFmtId="49" fontId="0" fillId="0" borderId="0" xfId="0" applyNumberFormat="1" applyFont="1" applyFill="1" applyAlignment="1">
      <alignment/>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171" fontId="2" fillId="0" borderId="38" xfId="46" applyFont="1" applyFill="1" applyBorder="1" applyAlignment="1">
      <alignment vertical="center"/>
    </xf>
    <xf numFmtId="171" fontId="2" fillId="0" borderId="39" xfId="46" applyFont="1" applyFill="1" applyBorder="1" applyAlignment="1">
      <alignment vertical="center"/>
    </xf>
    <xf numFmtId="0" fontId="0" fillId="0" borderId="0" xfId="0" applyFill="1" applyAlignment="1">
      <alignment vertical="center"/>
    </xf>
    <xf numFmtId="172" fontId="0" fillId="0" borderId="0" xfId="0" applyNumberFormat="1" applyFill="1" applyAlignment="1">
      <alignment/>
    </xf>
    <xf numFmtId="49" fontId="0" fillId="0" borderId="0" xfId="0" applyNumberFormat="1" applyFill="1" applyAlignment="1">
      <alignment/>
    </xf>
    <xf numFmtId="0" fontId="5" fillId="0" borderId="40" xfId="0" applyFont="1" applyFill="1" applyBorder="1" applyAlignment="1">
      <alignment horizontal="center"/>
    </xf>
    <xf numFmtId="0" fontId="2" fillId="0" borderId="41" xfId="0" applyFont="1" applyFill="1" applyBorder="1" applyAlignment="1">
      <alignment horizontal="center" vertical="center"/>
    </xf>
    <xf numFmtId="0" fontId="5" fillId="0" borderId="26" xfId="0" applyFont="1" applyFill="1" applyBorder="1" applyAlignment="1">
      <alignment horizontal="center" vertical="center" wrapText="1"/>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45" xfId="0" applyFill="1" applyBorder="1" applyAlignment="1">
      <alignment/>
    </xf>
    <xf numFmtId="0" fontId="7" fillId="0" borderId="44" xfId="0" applyFont="1" applyFill="1" applyBorder="1" applyAlignment="1">
      <alignment/>
    </xf>
    <xf numFmtId="0" fontId="0" fillId="0" borderId="46" xfId="0" applyFill="1" applyBorder="1" applyAlignment="1">
      <alignment/>
    </xf>
    <xf numFmtId="0" fontId="0" fillId="0" borderId="47" xfId="0" applyFill="1" applyBorder="1" applyAlignment="1">
      <alignment/>
    </xf>
    <xf numFmtId="0" fontId="2" fillId="0" borderId="48"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10" fillId="0" borderId="11" xfId="0" applyFont="1" applyFill="1" applyBorder="1" applyAlignment="1">
      <alignment/>
    </xf>
    <xf numFmtId="0" fontId="0" fillId="0" borderId="11" xfId="0" applyFill="1" applyBorder="1" applyAlignment="1">
      <alignment/>
    </xf>
    <xf numFmtId="0" fontId="0" fillId="0" borderId="49" xfId="0" applyFill="1" applyBorder="1" applyAlignment="1">
      <alignment/>
    </xf>
    <xf numFmtId="49" fontId="5" fillId="0" borderId="14" xfId="0" applyNumberFormat="1" applyFont="1" applyFill="1" applyBorder="1" applyAlignment="1">
      <alignment horizontal="center" vertical="center" wrapText="1"/>
    </xf>
    <xf numFmtId="0" fontId="7" fillId="0" borderId="11" xfId="0" applyFont="1" applyFill="1" applyBorder="1" applyAlignment="1">
      <alignment/>
    </xf>
    <xf numFmtId="49" fontId="5" fillId="0" borderId="50" xfId="0" applyNumberFormat="1" applyFont="1" applyFill="1" applyBorder="1" applyAlignment="1">
      <alignment horizontal="center" vertical="center"/>
    </xf>
    <xf numFmtId="0" fontId="0" fillId="0" borderId="51" xfId="0" applyFill="1" applyBorder="1" applyAlignment="1">
      <alignment/>
    </xf>
    <xf numFmtId="0" fontId="7" fillId="0" borderId="51" xfId="0" applyFont="1" applyFill="1" applyBorder="1" applyAlignment="1">
      <alignment/>
    </xf>
    <xf numFmtId="0" fontId="0" fillId="0" borderId="52" xfId="0" applyFill="1" applyBorder="1" applyAlignment="1">
      <alignment/>
    </xf>
    <xf numFmtId="49" fontId="5" fillId="0" borderId="16" xfId="0" applyNumberFormat="1" applyFont="1" applyFill="1" applyBorder="1" applyAlignment="1">
      <alignment horizontal="center" vertical="center" wrapText="1"/>
    </xf>
    <xf numFmtId="0" fontId="0" fillId="0" borderId="17" xfId="0" applyFill="1" applyBorder="1" applyAlignment="1">
      <alignment/>
    </xf>
    <xf numFmtId="0" fontId="7" fillId="0" borderId="17" xfId="0" applyFont="1" applyFill="1" applyBorder="1" applyAlignment="1">
      <alignment/>
    </xf>
    <xf numFmtId="0" fontId="0" fillId="0" borderId="53" xfId="0" applyFill="1" applyBorder="1" applyAlignment="1">
      <alignment/>
    </xf>
    <xf numFmtId="0" fontId="7" fillId="0" borderId="45" xfId="0" applyFont="1" applyFill="1" applyBorder="1" applyAlignment="1">
      <alignment/>
    </xf>
    <xf numFmtId="0" fontId="0" fillId="0" borderId="54" xfId="0" applyFont="1" applyFill="1" applyBorder="1" applyAlignment="1">
      <alignment horizontal="left" indent="2"/>
    </xf>
    <xf numFmtId="0" fontId="4" fillId="0" borderId="21" xfId="0" applyFont="1" applyBorder="1" applyAlignment="1">
      <alignment/>
    </xf>
    <xf numFmtId="0" fontId="4" fillId="0" borderId="22" xfId="0" applyFont="1" applyBorder="1" applyAlignment="1">
      <alignment/>
    </xf>
    <xf numFmtId="0" fontId="4" fillId="0" borderId="24" xfId="0" applyFont="1" applyBorder="1" applyAlignment="1">
      <alignment/>
    </xf>
    <xf numFmtId="4" fontId="4" fillId="0" borderId="55" xfId="0" applyNumberFormat="1" applyFont="1" applyFill="1" applyBorder="1" applyAlignment="1">
      <alignment horizontal="center" vertical="center" wrapText="1"/>
    </xf>
    <xf numFmtId="0" fontId="4" fillId="0" borderId="21" xfId="0" applyFont="1" applyBorder="1" applyAlignment="1">
      <alignment horizontal="right"/>
    </xf>
    <xf numFmtId="0" fontId="2" fillId="0" borderId="54" xfId="0" applyFont="1" applyFill="1" applyBorder="1" applyAlignment="1">
      <alignment/>
    </xf>
    <xf numFmtId="0" fontId="2" fillId="0" borderId="56" xfId="0" applyFont="1" applyFill="1" applyBorder="1" applyAlignment="1">
      <alignment/>
    </xf>
    <xf numFmtId="0" fontId="0" fillId="0" borderId="54" xfId="0" applyFont="1" applyFill="1" applyBorder="1" applyAlignment="1">
      <alignment horizontal="left" indent="4"/>
    </xf>
    <xf numFmtId="0" fontId="0" fillId="0" borderId="54" xfId="0" applyFont="1" applyFill="1" applyBorder="1" applyAlignment="1" quotePrefix="1">
      <alignment horizontal="left" indent="2"/>
    </xf>
    <xf numFmtId="0" fontId="0" fillId="0" borderId="43" xfId="0" applyFont="1" applyFill="1" applyBorder="1" applyAlignment="1">
      <alignment horizontal="center"/>
    </xf>
    <xf numFmtId="4" fontId="1" fillId="0" borderId="48" xfId="0" applyNumberFormat="1" applyFont="1" applyFill="1" applyBorder="1" applyAlignment="1">
      <alignment/>
    </xf>
    <xf numFmtId="0" fontId="2" fillId="0" borderId="11" xfId="0" applyFont="1" applyFill="1" applyBorder="1" applyAlignment="1">
      <alignment horizontal="left" indent="1"/>
    </xf>
    <xf numFmtId="4" fontId="0" fillId="0" borderId="11" xfId="0" applyNumberFormat="1" applyFill="1" applyBorder="1" applyAlignment="1">
      <alignment/>
    </xf>
    <xf numFmtId="4" fontId="0" fillId="0" borderId="51" xfId="0" applyNumberFormat="1" applyFill="1" applyBorder="1" applyAlignment="1">
      <alignment/>
    </xf>
    <xf numFmtId="4" fontId="0" fillId="0" borderId="45" xfId="0" applyNumberFormat="1" applyFill="1" applyBorder="1" applyAlignment="1">
      <alignment/>
    </xf>
    <xf numFmtId="4" fontId="0" fillId="0" borderId="44" xfId="0" applyNumberFormat="1" applyFill="1" applyBorder="1" applyAlignment="1">
      <alignment/>
    </xf>
    <xf numFmtId="4" fontId="0" fillId="0" borderId="0" xfId="0" applyNumberFormat="1" applyFill="1" applyAlignment="1">
      <alignment/>
    </xf>
    <xf numFmtId="4" fontId="0" fillId="0" borderId="48" xfId="0" applyNumberFormat="1" applyFill="1" applyBorder="1" applyAlignment="1">
      <alignment/>
    </xf>
    <xf numFmtId="171" fontId="6" fillId="16" borderId="30" xfId="46" applyFont="1" applyFill="1" applyBorder="1" applyAlignment="1">
      <alignment horizontal="center" vertical="center" wrapText="1"/>
    </xf>
    <xf numFmtId="171" fontId="6" fillId="16" borderId="57" xfId="46" applyFont="1" applyFill="1" applyBorder="1" applyAlignment="1">
      <alignment horizontal="center" vertical="center" wrapText="1"/>
    </xf>
    <xf numFmtId="171" fontId="2" fillId="16" borderId="30" xfId="0" applyNumberFormat="1" applyFont="1" applyFill="1" applyBorder="1" applyAlignment="1">
      <alignment horizontal="left" vertical="center" wrapText="1"/>
    </xf>
    <xf numFmtId="171" fontId="2" fillId="16" borderId="38" xfId="46" applyFont="1" applyFill="1" applyBorder="1" applyAlignment="1">
      <alignment vertical="center"/>
    </xf>
    <xf numFmtId="171" fontId="2" fillId="16" borderId="58" xfId="46" applyFont="1" applyFill="1" applyBorder="1" applyAlignment="1">
      <alignment vertical="center"/>
    </xf>
    <xf numFmtId="4" fontId="1" fillId="16" borderId="11" xfId="0" applyNumberFormat="1" applyFont="1" applyFill="1" applyBorder="1" applyAlignment="1">
      <alignment/>
    </xf>
    <xf numFmtId="4" fontId="1" fillId="16" borderId="12" xfId="0" applyNumberFormat="1" applyFont="1" applyFill="1" applyBorder="1" applyAlignment="1">
      <alignment/>
    </xf>
    <xf numFmtId="4" fontId="1" fillId="16" borderId="10" xfId="0" applyNumberFormat="1" applyFont="1" applyFill="1" applyBorder="1" applyAlignment="1">
      <alignment/>
    </xf>
    <xf numFmtId="0" fontId="11" fillId="0" borderId="59" xfId="0" applyFont="1" applyFill="1" applyBorder="1" applyAlignment="1">
      <alignment vertical="center" wrapText="1"/>
    </xf>
    <xf numFmtId="49" fontId="9" fillId="0" borderId="35"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wrapText="1"/>
    </xf>
    <xf numFmtId="49" fontId="5" fillId="0" borderId="36" xfId="0" applyNumberFormat="1" applyFont="1" applyFill="1" applyBorder="1" applyAlignment="1">
      <alignment horizontal="center"/>
    </xf>
    <xf numFmtId="49" fontId="5" fillId="0" borderId="60" xfId="0" applyNumberFormat="1" applyFont="1" applyFill="1" applyBorder="1" applyAlignment="1">
      <alignment horizontal="center"/>
    </xf>
    <xf numFmtId="49" fontId="9" fillId="0" borderId="36"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wrapText="1"/>
    </xf>
    <xf numFmtId="0" fontId="0" fillId="0" borderId="0" xfId="0" applyFill="1" applyAlignment="1">
      <alignment horizontal="center"/>
    </xf>
    <xf numFmtId="0" fontId="4" fillId="0" borderId="26" xfId="0" applyFont="1" applyFill="1" applyBorder="1" applyAlignment="1">
      <alignment/>
    </xf>
    <xf numFmtId="171" fontId="6" fillId="0" borderId="32" xfId="46" applyFont="1" applyFill="1" applyBorder="1" applyAlignment="1">
      <alignment horizontal="center" vertical="center" wrapText="1"/>
    </xf>
    <xf numFmtId="171" fontId="6" fillId="16" borderId="32" xfId="46" applyFont="1" applyFill="1" applyBorder="1" applyAlignment="1">
      <alignment horizontal="center" vertical="center" wrapText="1"/>
    </xf>
    <xf numFmtId="171" fontId="6" fillId="16" borderId="34" xfId="46"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1" fillId="0" borderId="62" xfId="0" applyFont="1" applyFill="1" applyBorder="1" applyAlignment="1">
      <alignment vertical="center" wrapText="1"/>
    </xf>
    <xf numFmtId="171" fontId="2" fillId="0" borderId="63" xfId="46" applyFont="1" applyFill="1" applyBorder="1" applyAlignment="1">
      <alignment vertical="center"/>
    </xf>
    <xf numFmtId="171" fontId="2" fillId="16" borderId="63" xfId="46" applyFont="1" applyFill="1" applyBorder="1" applyAlignment="1">
      <alignment vertical="center"/>
    </xf>
    <xf numFmtId="171" fontId="2" fillId="16" borderId="64" xfId="46" applyFont="1" applyFill="1" applyBorder="1" applyAlignment="1">
      <alignment vertical="center"/>
    </xf>
    <xf numFmtId="0" fontId="11" fillId="0" borderId="65" xfId="0" applyFont="1" applyFill="1" applyBorder="1" applyAlignment="1">
      <alignment horizontal="left" vertical="center" wrapText="1"/>
    </xf>
    <xf numFmtId="171" fontId="2" fillId="0" borderId="66" xfId="0" applyNumberFormat="1" applyFont="1" applyFill="1" applyBorder="1" applyAlignment="1">
      <alignment horizontal="left" vertical="center" wrapText="1"/>
    </xf>
    <xf numFmtId="171" fontId="2" fillId="16" borderId="66" xfId="0" applyNumberFormat="1" applyFont="1" applyFill="1" applyBorder="1" applyAlignment="1">
      <alignment horizontal="left" vertical="center" wrapText="1"/>
    </xf>
    <xf numFmtId="171" fontId="2" fillId="16" borderId="67" xfId="0" applyNumberFormat="1" applyFont="1" applyFill="1" applyBorder="1" applyAlignment="1">
      <alignment horizontal="left" vertical="center" wrapText="1"/>
    </xf>
    <xf numFmtId="0" fontId="12" fillId="0" borderId="0" xfId="0" applyFont="1" applyFill="1" applyBorder="1" applyAlignment="1">
      <alignment/>
    </xf>
    <xf numFmtId="0" fontId="13" fillId="0" borderId="0" xfId="0" applyFont="1" applyAlignment="1">
      <alignment/>
    </xf>
    <xf numFmtId="0" fontId="9" fillId="0" borderId="0" xfId="0" applyFont="1" applyAlignment="1">
      <alignment/>
    </xf>
    <xf numFmtId="0" fontId="8"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14" fillId="0" borderId="0" xfId="0" applyFont="1" applyBorder="1" applyAlignment="1">
      <alignment horizontal="center"/>
    </xf>
    <xf numFmtId="0" fontId="6" fillId="0" borderId="35" xfId="0" applyFont="1" applyFill="1" applyBorder="1" applyAlignment="1">
      <alignment horizontal="center" vertical="center"/>
    </xf>
    <xf numFmtId="171" fontId="6" fillId="0" borderId="36" xfId="46" applyFont="1" applyFill="1" applyBorder="1" applyAlignment="1">
      <alignment vertical="center"/>
    </xf>
    <xf numFmtId="171" fontId="6" fillId="0" borderId="37" xfId="46" applyFont="1" applyFill="1" applyBorder="1" applyAlignment="1">
      <alignment vertical="center"/>
    </xf>
    <xf numFmtId="0" fontId="6" fillId="0" borderId="45" xfId="0" applyFont="1" applyFill="1" applyBorder="1" applyAlignment="1">
      <alignment horizontal="center" vertical="center" wrapText="1"/>
    </xf>
    <xf numFmtId="171" fontId="6" fillId="0" borderId="68" xfId="46" applyFont="1" applyFill="1" applyBorder="1" applyAlignment="1">
      <alignment horizontal="center" vertical="center" wrapText="1"/>
    </xf>
    <xf numFmtId="171" fontId="6" fillId="16" borderId="68" xfId="46" applyFont="1" applyFill="1" applyBorder="1" applyAlignment="1">
      <alignment horizontal="center" vertical="center" wrapText="1"/>
    </xf>
    <xf numFmtId="171" fontId="6" fillId="16" borderId="44" xfId="46" applyFont="1" applyFill="1" applyBorder="1" applyAlignment="1">
      <alignment horizontal="center" vertical="center" wrapText="1"/>
    </xf>
    <xf numFmtId="171" fontId="6" fillId="16" borderId="27" xfId="46"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69" xfId="0" applyFont="1" applyFill="1" applyBorder="1" applyAlignment="1">
      <alignment horizontal="center" vertical="center" wrapText="1"/>
    </xf>
    <xf numFmtId="171" fontId="6" fillId="16" borderId="28" xfId="46" applyFont="1" applyFill="1" applyBorder="1" applyAlignment="1">
      <alignment horizontal="center" vertical="center" wrapText="1"/>
    </xf>
    <xf numFmtId="0" fontId="2" fillId="0" borderId="35" xfId="0" applyFont="1" applyFill="1" applyBorder="1" applyAlignment="1">
      <alignment horizontal="right" vertical="center"/>
    </xf>
    <xf numFmtId="0" fontId="0" fillId="0" borderId="0" xfId="0" applyFont="1" applyFill="1" applyBorder="1" applyAlignment="1">
      <alignment horizontal="center"/>
    </xf>
    <xf numFmtId="0" fontId="14" fillId="0" borderId="22" xfId="0" applyFont="1" applyBorder="1" applyAlignment="1">
      <alignment horizontal="center"/>
    </xf>
    <xf numFmtId="0" fontId="0" fillId="0" borderId="23" xfId="0" applyBorder="1" applyAlignment="1">
      <alignment/>
    </xf>
    <xf numFmtId="0" fontId="0" fillId="0" borderId="22" xfId="0" applyFont="1" applyBorder="1" applyAlignment="1">
      <alignment/>
    </xf>
    <xf numFmtId="0" fontId="0" fillId="0" borderId="23" xfId="0" applyFont="1" applyBorder="1" applyAlignment="1">
      <alignment/>
    </xf>
    <xf numFmtId="0" fontId="14" fillId="0" borderId="26" xfId="0" applyFont="1" applyBorder="1" applyAlignment="1">
      <alignment horizontal="center"/>
    </xf>
    <xf numFmtId="0" fontId="0" fillId="0" borderId="24" xfId="0" applyBorder="1" applyAlignment="1">
      <alignment/>
    </xf>
    <xf numFmtId="0" fontId="0" fillId="0" borderId="15" xfId="0" applyBorder="1" applyAlignment="1">
      <alignment/>
    </xf>
    <xf numFmtId="4" fontId="1" fillId="17" borderId="11" xfId="0" applyNumberFormat="1" applyFont="1" applyFill="1" applyBorder="1" applyAlignment="1">
      <alignment vertical="center"/>
    </xf>
    <xf numFmtId="4" fontId="1" fillId="17" borderId="11" xfId="0" applyNumberFormat="1" applyFont="1" applyFill="1" applyBorder="1" applyAlignment="1">
      <alignment/>
    </xf>
    <xf numFmtId="4" fontId="1" fillId="17" borderId="14" xfId="0" applyNumberFormat="1" applyFont="1" applyFill="1" applyBorder="1" applyAlignment="1">
      <alignment/>
    </xf>
    <xf numFmtId="4" fontId="1" fillId="17" borderId="12" xfId="0" applyNumberFormat="1" applyFont="1" applyFill="1" applyBorder="1" applyAlignment="1">
      <alignment/>
    </xf>
    <xf numFmtId="0" fontId="8" fillId="0" borderId="56" xfId="0" applyFont="1" applyFill="1" applyBorder="1" applyAlignment="1">
      <alignment/>
    </xf>
    <xf numFmtId="0" fontId="8" fillId="0" borderId="54" xfId="0" applyFont="1" applyFill="1" applyBorder="1" applyAlignment="1">
      <alignment/>
    </xf>
    <xf numFmtId="0" fontId="8" fillId="0" borderId="54" xfId="0" applyFont="1" applyFill="1" applyBorder="1" applyAlignment="1">
      <alignment horizontal="left" vertical="center" wrapText="1"/>
    </xf>
    <xf numFmtId="0" fontId="8" fillId="0" borderId="54" xfId="0" applyFont="1" applyFill="1" applyBorder="1" applyAlignment="1">
      <alignment horizontal="left"/>
    </xf>
    <xf numFmtId="0" fontId="8" fillId="0" borderId="54" xfId="0" applyFont="1" applyFill="1" applyBorder="1" applyAlignment="1" quotePrefix="1">
      <alignment horizontal="left"/>
    </xf>
    <xf numFmtId="0" fontId="5" fillId="0" borderId="70" xfId="0" applyFont="1" applyFill="1" applyBorder="1" applyAlignment="1">
      <alignment/>
    </xf>
    <xf numFmtId="171" fontId="2" fillId="0" borderId="27" xfId="0" applyNumberFormat="1" applyFont="1" applyFill="1" applyBorder="1" applyAlignment="1">
      <alignment horizontal="left" vertical="center" wrapText="1"/>
    </xf>
    <xf numFmtId="171" fontId="2" fillId="16" borderId="27" xfId="0" applyNumberFormat="1" applyFont="1" applyFill="1" applyBorder="1" applyAlignment="1">
      <alignment horizontal="left" vertical="center" wrapText="1"/>
    </xf>
    <xf numFmtId="171" fontId="2" fillId="16" borderId="71" xfId="0" applyNumberFormat="1" applyFont="1" applyFill="1" applyBorder="1" applyAlignment="1">
      <alignment horizontal="left" vertical="center" wrapText="1"/>
    </xf>
    <xf numFmtId="171" fontId="2" fillId="0" borderId="28" xfId="0" applyNumberFormat="1" applyFont="1" applyFill="1" applyBorder="1" applyAlignment="1">
      <alignment horizontal="left" vertical="center" wrapText="1"/>
    </xf>
    <xf numFmtId="4" fontId="8" fillId="0" borderId="0" xfId="0" applyNumberFormat="1" applyFont="1" applyAlignment="1">
      <alignment/>
    </xf>
    <xf numFmtId="0" fontId="5" fillId="0" borderId="48" xfId="0" applyFont="1" applyBorder="1" applyAlignment="1">
      <alignment horizontal="center"/>
    </xf>
    <xf numFmtId="0" fontId="5" fillId="0" borderId="42" xfId="0" applyFont="1" applyBorder="1" applyAlignment="1">
      <alignment horizontal="center"/>
    </xf>
    <xf numFmtId="0" fontId="8" fillId="0" borderId="14" xfId="0" applyFont="1" applyBorder="1" applyAlignment="1">
      <alignment horizontal="left" indent="3"/>
    </xf>
    <xf numFmtId="0" fontId="8" fillId="0" borderId="16" xfId="0" applyFont="1" applyBorder="1" applyAlignment="1">
      <alignment horizontal="left" indent="3"/>
    </xf>
    <xf numFmtId="4" fontId="8" fillId="0" borderId="16" xfId="0" applyNumberFormat="1" applyFont="1" applyBorder="1" applyAlignment="1">
      <alignment/>
    </xf>
    <xf numFmtId="0" fontId="5" fillId="0" borderId="14" xfId="0" applyFont="1" applyBorder="1" applyAlignment="1">
      <alignment horizontal="left" indent="1"/>
    </xf>
    <xf numFmtId="0" fontId="8" fillId="0" borderId="11" xfId="0" applyFont="1" applyBorder="1" applyAlignment="1">
      <alignment horizontal="left" indent="3"/>
    </xf>
    <xf numFmtId="0" fontId="8" fillId="0" borderId="17" xfId="0" applyFont="1" applyBorder="1" applyAlignment="1">
      <alignment horizontal="left" indent="3"/>
    </xf>
    <xf numFmtId="0" fontId="2" fillId="0" borderId="43" xfId="0" applyFont="1" applyBorder="1" applyAlignment="1">
      <alignment horizontal="left"/>
    </xf>
    <xf numFmtId="0" fontId="2" fillId="0" borderId="60" xfId="0" applyFont="1" applyBorder="1" applyAlignment="1">
      <alignment horizontal="left"/>
    </xf>
    <xf numFmtId="4" fontId="5" fillId="0" borderId="43" xfId="0" applyNumberFormat="1" applyFont="1" applyBorder="1" applyAlignment="1">
      <alignment horizontal="center"/>
    </xf>
    <xf numFmtId="4" fontId="5" fillId="0" borderId="42" xfId="0" applyNumberFormat="1" applyFont="1" applyBorder="1" applyAlignment="1">
      <alignment horizontal="center"/>
    </xf>
    <xf numFmtId="49" fontId="4" fillId="0" borderId="21" xfId="0" applyNumberFormat="1"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0" fillId="0" borderId="15" xfId="0" applyFill="1" applyBorder="1" applyAlignment="1">
      <alignment/>
    </xf>
    <xf numFmtId="0" fontId="2" fillId="0" borderId="0" xfId="0" applyFont="1" applyBorder="1" applyAlignment="1">
      <alignment horizontal="left"/>
    </xf>
    <xf numFmtId="4" fontId="5" fillId="0" borderId="0" xfId="0" applyNumberFormat="1" applyFont="1" applyBorder="1" applyAlignment="1">
      <alignment horizontal="center"/>
    </xf>
    <xf numFmtId="0" fontId="6" fillId="0" borderId="0" xfId="0" applyFont="1" applyFill="1" applyBorder="1" applyAlignment="1">
      <alignment horizontal="center" vertical="center" wrapText="1"/>
    </xf>
    <xf numFmtId="0" fontId="1" fillId="0" borderId="22" xfId="0" applyFont="1" applyFill="1" applyBorder="1" applyAlignment="1">
      <alignment/>
    </xf>
    <xf numFmtId="4" fontId="5" fillId="0" borderId="48" xfId="0" applyNumberFormat="1" applyFont="1" applyFill="1" applyBorder="1" applyAlignment="1">
      <alignment horizontal="center"/>
    </xf>
    <xf numFmtId="0" fontId="34" fillId="0" borderId="0" xfId="0" applyFont="1" applyFill="1" applyAlignment="1">
      <alignment/>
    </xf>
    <xf numFmtId="171" fontId="35" fillId="0" borderId="0" xfId="0" applyNumberFormat="1" applyFont="1" applyFill="1" applyAlignment="1">
      <alignment/>
    </xf>
    <xf numFmtId="4" fontId="1" fillId="17" borderId="12" xfId="0" applyNumberFormat="1" applyFont="1" applyFill="1" applyBorder="1" applyAlignment="1">
      <alignment/>
    </xf>
    <xf numFmtId="0" fontId="5" fillId="0" borderId="48" xfId="0" applyFont="1" applyFill="1" applyBorder="1" applyAlignment="1">
      <alignment horizontal="center"/>
    </xf>
    <xf numFmtId="0" fontId="5" fillId="0" borderId="42" xfId="0" applyFont="1" applyFill="1" applyBorder="1" applyAlignment="1">
      <alignment horizontal="center"/>
    </xf>
    <xf numFmtId="0" fontId="2" fillId="0" borderId="31" xfId="0" applyFont="1" applyFill="1" applyBorder="1" applyAlignment="1">
      <alignment horizontal="center" vertical="center" wrapText="1"/>
    </xf>
    <xf numFmtId="4" fontId="4" fillId="0" borderId="68" xfId="0" applyNumberFormat="1" applyFont="1" applyFill="1" applyBorder="1" applyAlignment="1">
      <alignment/>
    </xf>
    <xf numFmtId="0" fontId="5" fillId="0" borderId="0" xfId="0" applyFont="1" applyBorder="1" applyAlignment="1">
      <alignment horizontal="left" indent="5"/>
    </xf>
    <xf numFmtId="4" fontId="8" fillId="0" borderId="0" xfId="0" applyNumberFormat="1" applyFont="1" applyBorder="1" applyAlignment="1">
      <alignment/>
    </xf>
    <xf numFmtId="0" fontId="8" fillId="0" borderId="0" xfId="0" applyFont="1" applyFill="1" applyBorder="1" applyAlignment="1">
      <alignment horizontal="left" indent="5"/>
    </xf>
    <xf numFmtId="4" fontId="4" fillId="0" borderId="27" xfId="0" applyNumberFormat="1" applyFont="1" applyFill="1" applyBorder="1" applyAlignment="1">
      <alignment/>
    </xf>
    <xf numFmtId="0" fontId="0" fillId="0" borderId="0" xfId="0" applyFill="1" applyBorder="1" applyAlignment="1">
      <alignment horizontal="center"/>
    </xf>
    <xf numFmtId="0" fontId="11" fillId="0" borderId="72" xfId="0" applyFont="1" applyFill="1" applyBorder="1" applyAlignment="1">
      <alignment horizontal="left" vertical="center" wrapText="1"/>
    </xf>
    <xf numFmtId="171" fontId="2" fillId="0" borderId="73" xfId="0" applyNumberFormat="1" applyFont="1" applyFill="1" applyBorder="1" applyAlignment="1">
      <alignment horizontal="left" vertical="center" wrapText="1"/>
    </xf>
    <xf numFmtId="171" fontId="2" fillId="0" borderId="74" xfId="46" applyFont="1" applyFill="1" applyBorder="1" applyAlignment="1">
      <alignment vertical="center"/>
    </xf>
    <xf numFmtId="171" fontId="2" fillId="0" borderId="75" xfId="0" applyNumberFormat="1" applyFont="1" applyFill="1" applyBorder="1" applyAlignment="1">
      <alignment horizontal="left" vertical="center" wrapText="1"/>
    </xf>
    <xf numFmtId="171" fontId="2" fillId="0" borderId="76" xfId="0" applyNumberFormat="1" applyFont="1" applyFill="1" applyBorder="1" applyAlignment="1">
      <alignment horizontal="left" vertical="center" wrapText="1"/>
    </xf>
    <xf numFmtId="0" fontId="5" fillId="0" borderId="7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71" xfId="0" applyFont="1" applyFill="1" applyBorder="1" applyAlignment="1">
      <alignment horizontal="center" vertical="center"/>
    </xf>
    <xf numFmtId="0" fontId="4" fillId="0" borderId="0" xfId="0" applyFont="1" applyFill="1" applyAlignment="1">
      <alignment horizontal="left"/>
    </xf>
    <xf numFmtId="0" fontId="5" fillId="0" borderId="8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8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0" borderId="27"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2" fillId="0" borderId="0" xfId="0" applyFont="1" applyFill="1" applyAlignment="1">
      <alignment horizontal="left"/>
    </xf>
    <xf numFmtId="0" fontId="9" fillId="0" borderId="8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8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79" xfId="0" applyFont="1" applyFill="1" applyBorder="1" applyAlignment="1">
      <alignment horizontal="center" vertical="center"/>
    </xf>
    <xf numFmtId="0" fontId="9" fillId="0" borderId="83" xfId="0" applyFont="1" applyFill="1" applyBorder="1" applyAlignment="1">
      <alignment horizontal="center" vertical="center"/>
    </xf>
    <xf numFmtId="0" fontId="4" fillId="0" borderId="0" xfId="0" applyFont="1" applyFill="1" applyAlignment="1">
      <alignment horizontal="left"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Fill="1" applyAlignment="1">
      <alignment horizontal="center"/>
    </xf>
    <xf numFmtId="49" fontId="5" fillId="0" borderId="84" xfId="0" applyNumberFormat="1" applyFont="1" applyFill="1" applyBorder="1" applyAlignment="1">
      <alignment horizontal="center" vertical="center" wrapText="1"/>
    </xf>
    <xf numFmtId="49" fontId="5" fillId="0" borderId="85" xfId="0" applyNumberFormat="1" applyFont="1" applyFill="1" applyBorder="1" applyAlignment="1">
      <alignment horizontal="center" vertical="center" wrapText="1"/>
    </xf>
    <xf numFmtId="0" fontId="4" fillId="0" borderId="0" xfId="0" applyFont="1" applyFill="1" applyBorder="1" applyAlignment="1">
      <alignment horizontal="center"/>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0" xfId="0" applyFont="1" applyAlignment="1">
      <alignment horizontal="center"/>
    </xf>
    <xf numFmtId="4" fontId="4" fillId="0" borderId="20"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0" fontId="14" fillId="0" borderId="20" xfId="0" applyFont="1" applyBorder="1" applyAlignment="1">
      <alignment horizontal="center"/>
    </xf>
    <xf numFmtId="0" fontId="14" fillId="0" borderId="21" xfId="0" applyFont="1" applyBorder="1" applyAlignment="1">
      <alignment horizontal="center"/>
    </xf>
    <xf numFmtId="0" fontId="14" fillId="0" borderId="25" xfId="0" applyFont="1" applyBorder="1" applyAlignment="1">
      <alignment horizontal="center"/>
    </xf>
    <xf numFmtId="0" fontId="0" fillId="0" borderId="22" xfId="0" applyFont="1" applyBorder="1" applyAlignment="1">
      <alignment horizontal="left"/>
    </xf>
    <xf numFmtId="0" fontId="0" fillId="0" borderId="0" xfId="0" applyFont="1" applyBorder="1" applyAlignment="1">
      <alignment horizontal="left"/>
    </xf>
    <xf numFmtId="0" fontId="0" fillId="0" borderId="23"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47625</xdr:rowOff>
    </xdr:from>
    <xdr:to>
      <xdr:col>3</xdr:col>
      <xdr:colOff>257175</xdr:colOff>
      <xdr:row>6</xdr:row>
      <xdr:rowOff>0</xdr:rowOff>
    </xdr:to>
    <xdr:sp>
      <xdr:nvSpPr>
        <xdr:cNvPr id="1" name="Text Box 10"/>
        <xdr:cNvSpPr txBox="1">
          <a:spLocks noChangeArrowheads="1"/>
        </xdr:cNvSpPr>
      </xdr:nvSpPr>
      <xdr:spPr>
        <a:xfrm>
          <a:off x="3086100"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247650</xdr:colOff>
      <xdr:row>5</xdr:row>
      <xdr:rowOff>47625</xdr:rowOff>
    </xdr:from>
    <xdr:to>
      <xdr:col>3</xdr:col>
      <xdr:colOff>476250</xdr:colOff>
      <xdr:row>6</xdr:row>
      <xdr:rowOff>0</xdr:rowOff>
    </xdr:to>
    <xdr:sp>
      <xdr:nvSpPr>
        <xdr:cNvPr id="2" name="Text Box 11"/>
        <xdr:cNvSpPr txBox="1">
          <a:spLocks noChangeArrowheads="1"/>
        </xdr:cNvSpPr>
      </xdr:nvSpPr>
      <xdr:spPr>
        <a:xfrm>
          <a:off x="330517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476250</xdr:colOff>
      <xdr:row>5</xdr:row>
      <xdr:rowOff>47625</xdr:rowOff>
    </xdr:from>
    <xdr:to>
      <xdr:col>3</xdr:col>
      <xdr:colOff>704850</xdr:colOff>
      <xdr:row>6</xdr:row>
      <xdr:rowOff>0</xdr:rowOff>
    </xdr:to>
    <xdr:sp>
      <xdr:nvSpPr>
        <xdr:cNvPr id="3" name="Text Box 12"/>
        <xdr:cNvSpPr txBox="1">
          <a:spLocks noChangeArrowheads="1"/>
        </xdr:cNvSpPr>
      </xdr:nvSpPr>
      <xdr:spPr>
        <a:xfrm>
          <a:off x="353377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695325</xdr:colOff>
      <xdr:row>5</xdr:row>
      <xdr:rowOff>47625</xdr:rowOff>
    </xdr:from>
    <xdr:to>
      <xdr:col>4</xdr:col>
      <xdr:colOff>9525</xdr:colOff>
      <xdr:row>6</xdr:row>
      <xdr:rowOff>0</xdr:rowOff>
    </xdr:to>
    <xdr:sp>
      <xdr:nvSpPr>
        <xdr:cNvPr id="4" name="Text Box 13"/>
        <xdr:cNvSpPr txBox="1">
          <a:spLocks noChangeArrowheads="1"/>
        </xdr:cNvSpPr>
      </xdr:nvSpPr>
      <xdr:spPr>
        <a:xfrm>
          <a:off x="3752850" y="1057275"/>
          <a:ext cx="25717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238125</xdr:colOff>
      <xdr:row>6</xdr:row>
      <xdr:rowOff>0</xdr:rowOff>
    </xdr:from>
    <xdr:to>
      <xdr:col>3</xdr:col>
      <xdr:colOff>466725</xdr:colOff>
      <xdr:row>7</xdr:row>
      <xdr:rowOff>9525</xdr:rowOff>
    </xdr:to>
    <xdr:sp>
      <xdr:nvSpPr>
        <xdr:cNvPr id="5" name="Text Box 14"/>
        <xdr:cNvSpPr txBox="1">
          <a:spLocks noChangeArrowheads="1"/>
        </xdr:cNvSpPr>
      </xdr:nvSpPr>
      <xdr:spPr>
        <a:xfrm>
          <a:off x="3295650"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6</xdr:row>
      <xdr:rowOff>0</xdr:rowOff>
    </xdr:from>
    <xdr:to>
      <xdr:col>3</xdr:col>
      <xdr:colOff>238125</xdr:colOff>
      <xdr:row>7</xdr:row>
      <xdr:rowOff>9525</xdr:rowOff>
    </xdr:to>
    <xdr:sp>
      <xdr:nvSpPr>
        <xdr:cNvPr id="6" name="Text Box 18"/>
        <xdr:cNvSpPr txBox="1">
          <a:spLocks noChangeArrowheads="1"/>
        </xdr:cNvSpPr>
      </xdr:nvSpPr>
      <xdr:spPr>
        <a:xfrm>
          <a:off x="3076575" y="12287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0</xdr:rowOff>
    </xdr:from>
    <xdr:to>
      <xdr:col>3</xdr:col>
      <xdr:colOff>923925</xdr:colOff>
      <xdr:row>7</xdr:row>
      <xdr:rowOff>9525</xdr:rowOff>
    </xdr:to>
    <xdr:sp>
      <xdr:nvSpPr>
        <xdr:cNvPr id="7" name="Text Box 14"/>
        <xdr:cNvSpPr txBox="1">
          <a:spLocks noChangeArrowheads="1"/>
        </xdr:cNvSpPr>
      </xdr:nvSpPr>
      <xdr:spPr>
        <a:xfrm>
          <a:off x="3752850" y="1228725"/>
          <a:ext cx="228600" cy="2286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0</xdr:rowOff>
    </xdr:from>
    <xdr:to>
      <xdr:col>3</xdr:col>
      <xdr:colOff>923925</xdr:colOff>
      <xdr:row>7</xdr:row>
      <xdr:rowOff>9525</xdr:rowOff>
    </xdr:to>
    <xdr:sp>
      <xdr:nvSpPr>
        <xdr:cNvPr id="8" name="Text Box 14"/>
        <xdr:cNvSpPr txBox="1">
          <a:spLocks noChangeArrowheads="1"/>
        </xdr:cNvSpPr>
      </xdr:nvSpPr>
      <xdr:spPr>
        <a:xfrm>
          <a:off x="3752850"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6</xdr:row>
      <xdr:rowOff>0</xdr:rowOff>
    </xdr:from>
    <xdr:to>
      <xdr:col>3</xdr:col>
      <xdr:colOff>238125</xdr:colOff>
      <xdr:row>7</xdr:row>
      <xdr:rowOff>9525</xdr:rowOff>
    </xdr:to>
    <xdr:sp>
      <xdr:nvSpPr>
        <xdr:cNvPr id="9" name="Text Box 18"/>
        <xdr:cNvSpPr txBox="1">
          <a:spLocks noChangeArrowheads="1"/>
        </xdr:cNvSpPr>
      </xdr:nvSpPr>
      <xdr:spPr>
        <a:xfrm>
          <a:off x="3076575" y="12287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0</xdr:rowOff>
    </xdr:from>
    <xdr:to>
      <xdr:col>3</xdr:col>
      <xdr:colOff>923925</xdr:colOff>
      <xdr:row>7</xdr:row>
      <xdr:rowOff>9525</xdr:rowOff>
    </xdr:to>
    <xdr:sp>
      <xdr:nvSpPr>
        <xdr:cNvPr id="10" name="Text Box 14"/>
        <xdr:cNvSpPr txBox="1">
          <a:spLocks noChangeArrowheads="1"/>
        </xdr:cNvSpPr>
      </xdr:nvSpPr>
      <xdr:spPr>
        <a:xfrm>
          <a:off x="3752850"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57150</xdr:rowOff>
    </xdr:from>
    <xdr:to>
      <xdr:col>3</xdr:col>
      <xdr:colOff>314325</xdr:colOff>
      <xdr:row>6</xdr:row>
      <xdr:rowOff>9525</xdr:rowOff>
    </xdr:to>
    <xdr:sp>
      <xdr:nvSpPr>
        <xdr:cNvPr id="1" name="Text Box 9"/>
        <xdr:cNvSpPr txBox="1">
          <a:spLocks noChangeArrowheads="1"/>
        </xdr:cNvSpPr>
      </xdr:nvSpPr>
      <xdr:spPr>
        <a:xfrm>
          <a:off x="2914650"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304800</xdr:colOff>
      <xdr:row>5</xdr:row>
      <xdr:rowOff>57150</xdr:rowOff>
    </xdr:from>
    <xdr:to>
      <xdr:col>3</xdr:col>
      <xdr:colOff>533400</xdr:colOff>
      <xdr:row>6</xdr:row>
      <xdr:rowOff>9525</xdr:rowOff>
    </xdr:to>
    <xdr:sp>
      <xdr:nvSpPr>
        <xdr:cNvPr id="2" name="Text Box 10"/>
        <xdr:cNvSpPr txBox="1">
          <a:spLocks noChangeArrowheads="1"/>
        </xdr:cNvSpPr>
      </xdr:nvSpPr>
      <xdr:spPr>
        <a:xfrm>
          <a:off x="31337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533400</xdr:colOff>
      <xdr:row>5</xdr:row>
      <xdr:rowOff>57150</xdr:rowOff>
    </xdr:from>
    <xdr:to>
      <xdr:col>3</xdr:col>
      <xdr:colOff>762000</xdr:colOff>
      <xdr:row>6</xdr:row>
      <xdr:rowOff>9525</xdr:rowOff>
    </xdr:to>
    <xdr:sp>
      <xdr:nvSpPr>
        <xdr:cNvPr id="3" name="Text Box 17"/>
        <xdr:cNvSpPr txBox="1">
          <a:spLocks noChangeArrowheads="1"/>
        </xdr:cNvSpPr>
      </xdr:nvSpPr>
      <xdr:spPr>
        <a:xfrm>
          <a:off x="33623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752475</xdr:colOff>
      <xdr:row>5</xdr:row>
      <xdr:rowOff>57150</xdr:rowOff>
    </xdr:from>
    <xdr:to>
      <xdr:col>3</xdr:col>
      <xdr:colOff>942975</xdr:colOff>
      <xdr:row>6</xdr:row>
      <xdr:rowOff>9525</xdr:rowOff>
    </xdr:to>
    <xdr:sp>
      <xdr:nvSpPr>
        <xdr:cNvPr id="4" name="Text Box 18"/>
        <xdr:cNvSpPr txBox="1">
          <a:spLocks noChangeArrowheads="1"/>
        </xdr:cNvSpPr>
      </xdr:nvSpPr>
      <xdr:spPr>
        <a:xfrm>
          <a:off x="3581400" y="1066800"/>
          <a:ext cx="1905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238125</xdr:colOff>
      <xdr:row>5</xdr:row>
      <xdr:rowOff>200025</xdr:rowOff>
    </xdr:from>
    <xdr:to>
      <xdr:col>3</xdr:col>
      <xdr:colOff>466725</xdr:colOff>
      <xdr:row>6</xdr:row>
      <xdr:rowOff>209550</xdr:rowOff>
    </xdr:to>
    <xdr:sp>
      <xdr:nvSpPr>
        <xdr:cNvPr id="5" name="Text Box 14"/>
        <xdr:cNvSpPr txBox="1">
          <a:spLocks noChangeArrowheads="1"/>
        </xdr:cNvSpPr>
      </xdr:nvSpPr>
      <xdr:spPr>
        <a:xfrm>
          <a:off x="3067050" y="120967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5</xdr:row>
      <xdr:rowOff>200025</xdr:rowOff>
    </xdr:from>
    <xdr:to>
      <xdr:col>3</xdr:col>
      <xdr:colOff>238125</xdr:colOff>
      <xdr:row>6</xdr:row>
      <xdr:rowOff>209550</xdr:rowOff>
    </xdr:to>
    <xdr:sp>
      <xdr:nvSpPr>
        <xdr:cNvPr id="6" name="Text Box 18"/>
        <xdr:cNvSpPr txBox="1">
          <a:spLocks noChangeArrowheads="1"/>
        </xdr:cNvSpPr>
      </xdr:nvSpPr>
      <xdr:spPr>
        <a:xfrm>
          <a:off x="2847975" y="120967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5</xdr:row>
      <xdr:rowOff>200025</xdr:rowOff>
    </xdr:from>
    <xdr:to>
      <xdr:col>3</xdr:col>
      <xdr:colOff>695325</xdr:colOff>
      <xdr:row>6</xdr:row>
      <xdr:rowOff>209550</xdr:rowOff>
    </xdr:to>
    <xdr:sp>
      <xdr:nvSpPr>
        <xdr:cNvPr id="7" name="Text Box 14"/>
        <xdr:cNvSpPr txBox="1">
          <a:spLocks noChangeArrowheads="1"/>
        </xdr:cNvSpPr>
      </xdr:nvSpPr>
      <xdr:spPr>
        <a:xfrm>
          <a:off x="3295650" y="120967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5</xdr:row>
      <xdr:rowOff>200025</xdr:rowOff>
    </xdr:from>
    <xdr:to>
      <xdr:col>3</xdr:col>
      <xdr:colOff>923925</xdr:colOff>
      <xdr:row>6</xdr:row>
      <xdr:rowOff>209550</xdr:rowOff>
    </xdr:to>
    <xdr:sp>
      <xdr:nvSpPr>
        <xdr:cNvPr id="8" name="Text Box 14"/>
        <xdr:cNvSpPr txBox="1">
          <a:spLocks noChangeArrowheads="1"/>
        </xdr:cNvSpPr>
      </xdr:nvSpPr>
      <xdr:spPr>
        <a:xfrm>
          <a:off x="3524250" y="120967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5</xdr:row>
      <xdr:rowOff>200025</xdr:rowOff>
    </xdr:from>
    <xdr:to>
      <xdr:col>3</xdr:col>
      <xdr:colOff>238125</xdr:colOff>
      <xdr:row>6</xdr:row>
      <xdr:rowOff>209550</xdr:rowOff>
    </xdr:to>
    <xdr:sp>
      <xdr:nvSpPr>
        <xdr:cNvPr id="9" name="Text Box 18"/>
        <xdr:cNvSpPr txBox="1">
          <a:spLocks noChangeArrowheads="1"/>
        </xdr:cNvSpPr>
      </xdr:nvSpPr>
      <xdr:spPr>
        <a:xfrm>
          <a:off x="2847975" y="120967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5</xdr:row>
      <xdr:rowOff>200025</xdr:rowOff>
    </xdr:from>
    <xdr:to>
      <xdr:col>3</xdr:col>
      <xdr:colOff>923925</xdr:colOff>
      <xdr:row>6</xdr:row>
      <xdr:rowOff>209550</xdr:rowOff>
    </xdr:to>
    <xdr:sp>
      <xdr:nvSpPr>
        <xdr:cNvPr id="10" name="Text Box 14"/>
        <xdr:cNvSpPr txBox="1">
          <a:spLocks noChangeArrowheads="1"/>
        </xdr:cNvSpPr>
      </xdr:nvSpPr>
      <xdr:spPr>
        <a:xfrm>
          <a:off x="3524250" y="1209675"/>
          <a:ext cx="228600" cy="2286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57150</xdr:rowOff>
    </xdr:from>
    <xdr:to>
      <xdr:col>2</xdr:col>
      <xdr:colOff>247650</xdr:colOff>
      <xdr:row>6</xdr:row>
      <xdr:rowOff>9525</xdr:rowOff>
    </xdr:to>
    <xdr:sp>
      <xdr:nvSpPr>
        <xdr:cNvPr id="1" name="Text Box 9"/>
        <xdr:cNvSpPr txBox="1">
          <a:spLocks noChangeArrowheads="1"/>
        </xdr:cNvSpPr>
      </xdr:nvSpPr>
      <xdr:spPr>
        <a:xfrm>
          <a:off x="3676650"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238125</xdr:colOff>
      <xdr:row>5</xdr:row>
      <xdr:rowOff>57150</xdr:rowOff>
    </xdr:from>
    <xdr:to>
      <xdr:col>2</xdr:col>
      <xdr:colOff>466725</xdr:colOff>
      <xdr:row>6</xdr:row>
      <xdr:rowOff>9525</xdr:rowOff>
    </xdr:to>
    <xdr:sp>
      <xdr:nvSpPr>
        <xdr:cNvPr id="2" name="Text Box 10"/>
        <xdr:cNvSpPr txBox="1">
          <a:spLocks noChangeArrowheads="1"/>
        </xdr:cNvSpPr>
      </xdr:nvSpPr>
      <xdr:spPr>
        <a:xfrm>
          <a:off x="3895725"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457200</xdr:colOff>
      <xdr:row>5</xdr:row>
      <xdr:rowOff>28575</xdr:rowOff>
    </xdr:from>
    <xdr:to>
      <xdr:col>2</xdr:col>
      <xdr:colOff>685800</xdr:colOff>
      <xdr:row>6</xdr:row>
      <xdr:rowOff>9525</xdr:rowOff>
    </xdr:to>
    <xdr:sp>
      <xdr:nvSpPr>
        <xdr:cNvPr id="3" name="Text Box 17"/>
        <xdr:cNvSpPr txBox="1">
          <a:spLocks noChangeArrowheads="1"/>
        </xdr:cNvSpPr>
      </xdr:nvSpPr>
      <xdr:spPr>
        <a:xfrm>
          <a:off x="4114800" y="11906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676275</xdr:colOff>
      <xdr:row>5</xdr:row>
      <xdr:rowOff>28575</xdr:rowOff>
    </xdr:from>
    <xdr:to>
      <xdr:col>2</xdr:col>
      <xdr:colOff>904875</xdr:colOff>
      <xdr:row>6</xdr:row>
      <xdr:rowOff>9525</xdr:rowOff>
    </xdr:to>
    <xdr:sp>
      <xdr:nvSpPr>
        <xdr:cNvPr id="4" name="Text Box 18"/>
        <xdr:cNvSpPr txBox="1">
          <a:spLocks noChangeArrowheads="1"/>
        </xdr:cNvSpPr>
      </xdr:nvSpPr>
      <xdr:spPr>
        <a:xfrm>
          <a:off x="4333875" y="119062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85725</xdr:colOff>
      <xdr:row>5</xdr:row>
      <xdr:rowOff>57150</xdr:rowOff>
    </xdr:from>
    <xdr:to>
      <xdr:col>2</xdr:col>
      <xdr:colOff>314325</xdr:colOff>
      <xdr:row>6</xdr:row>
      <xdr:rowOff>9525</xdr:rowOff>
    </xdr:to>
    <xdr:sp>
      <xdr:nvSpPr>
        <xdr:cNvPr id="5" name="Text Box 9"/>
        <xdr:cNvSpPr txBox="1">
          <a:spLocks noChangeArrowheads="1"/>
        </xdr:cNvSpPr>
      </xdr:nvSpPr>
      <xdr:spPr>
        <a:xfrm>
          <a:off x="3743325"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304800</xdr:colOff>
      <xdr:row>5</xdr:row>
      <xdr:rowOff>57150</xdr:rowOff>
    </xdr:from>
    <xdr:to>
      <xdr:col>2</xdr:col>
      <xdr:colOff>533400</xdr:colOff>
      <xdr:row>6</xdr:row>
      <xdr:rowOff>9525</xdr:rowOff>
    </xdr:to>
    <xdr:sp>
      <xdr:nvSpPr>
        <xdr:cNvPr id="6" name="Text Box 10"/>
        <xdr:cNvSpPr txBox="1">
          <a:spLocks noChangeArrowheads="1"/>
        </xdr:cNvSpPr>
      </xdr:nvSpPr>
      <xdr:spPr>
        <a:xfrm>
          <a:off x="3962400"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533400</xdr:colOff>
      <xdr:row>5</xdr:row>
      <xdr:rowOff>57150</xdr:rowOff>
    </xdr:from>
    <xdr:to>
      <xdr:col>2</xdr:col>
      <xdr:colOff>762000</xdr:colOff>
      <xdr:row>6</xdr:row>
      <xdr:rowOff>9525</xdr:rowOff>
    </xdr:to>
    <xdr:sp>
      <xdr:nvSpPr>
        <xdr:cNvPr id="7" name="Text Box 17"/>
        <xdr:cNvSpPr txBox="1">
          <a:spLocks noChangeArrowheads="1"/>
        </xdr:cNvSpPr>
      </xdr:nvSpPr>
      <xdr:spPr>
        <a:xfrm>
          <a:off x="4191000"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752475</xdr:colOff>
      <xdr:row>5</xdr:row>
      <xdr:rowOff>57150</xdr:rowOff>
    </xdr:from>
    <xdr:to>
      <xdr:col>2</xdr:col>
      <xdr:colOff>981075</xdr:colOff>
      <xdr:row>6</xdr:row>
      <xdr:rowOff>9525</xdr:rowOff>
    </xdr:to>
    <xdr:sp>
      <xdr:nvSpPr>
        <xdr:cNvPr id="8" name="Text Box 18"/>
        <xdr:cNvSpPr txBox="1">
          <a:spLocks noChangeArrowheads="1"/>
        </xdr:cNvSpPr>
      </xdr:nvSpPr>
      <xdr:spPr>
        <a:xfrm>
          <a:off x="4410075" y="1219200"/>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285750</xdr:colOff>
      <xdr:row>5</xdr:row>
      <xdr:rowOff>180975</xdr:rowOff>
    </xdr:from>
    <xdr:to>
      <xdr:col>2</xdr:col>
      <xdr:colOff>514350</xdr:colOff>
      <xdr:row>7</xdr:row>
      <xdr:rowOff>28575</xdr:rowOff>
    </xdr:to>
    <xdr:sp>
      <xdr:nvSpPr>
        <xdr:cNvPr id="9" name="Text Box 14"/>
        <xdr:cNvSpPr txBox="1">
          <a:spLocks noChangeArrowheads="1"/>
        </xdr:cNvSpPr>
      </xdr:nvSpPr>
      <xdr:spPr>
        <a:xfrm>
          <a:off x="3943350" y="1343025"/>
          <a:ext cx="22860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5</xdr:row>
      <xdr:rowOff>180975</xdr:rowOff>
    </xdr:from>
    <xdr:to>
      <xdr:col>2</xdr:col>
      <xdr:colOff>285750</xdr:colOff>
      <xdr:row>7</xdr:row>
      <xdr:rowOff>19050</xdr:rowOff>
    </xdr:to>
    <xdr:sp>
      <xdr:nvSpPr>
        <xdr:cNvPr id="10" name="Text Box 18"/>
        <xdr:cNvSpPr txBox="1">
          <a:spLocks noChangeArrowheads="1"/>
        </xdr:cNvSpPr>
      </xdr:nvSpPr>
      <xdr:spPr>
        <a:xfrm>
          <a:off x="3724275" y="13430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514350</xdr:colOff>
      <xdr:row>5</xdr:row>
      <xdr:rowOff>180975</xdr:rowOff>
    </xdr:from>
    <xdr:to>
      <xdr:col>2</xdr:col>
      <xdr:colOff>742950</xdr:colOff>
      <xdr:row>7</xdr:row>
      <xdr:rowOff>28575</xdr:rowOff>
    </xdr:to>
    <xdr:sp>
      <xdr:nvSpPr>
        <xdr:cNvPr id="11" name="Text Box 14"/>
        <xdr:cNvSpPr txBox="1">
          <a:spLocks noChangeArrowheads="1"/>
        </xdr:cNvSpPr>
      </xdr:nvSpPr>
      <xdr:spPr>
        <a:xfrm>
          <a:off x="4171950" y="1343025"/>
          <a:ext cx="22860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742950</xdr:colOff>
      <xdr:row>5</xdr:row>
      <xdr:rowOff>180975</xdr:rowOff>
    </xdr:from>
    <xdr:to>
      <xdr:col>2</xdr:col>
      <xdr:colOff>971550</xdr:colOff>
      <xdr:row>7</xdr:row>
      <xdr:rowOff>19050</xdr:rowOff>
    </xdr:to>
    <xdr:sp>
      <xdr:nvSpPr>
        <xdr:cNvPr id="12" name="Text Box 14"/>
        <xdr:cNvSpPr txBox="1">
          <a:spLocks noChangeArrowheads="1"/>
        </xdr:cNvSpPr>
      </xdr:nvSpPr>
      <xdr:spPr>
        <a:xfrm>
          <a:off x="4400550" y="13430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5</xdr:row>
      <xdr:rowOff>180975</xdr:rowOff>
    </xdr:from>
    <xdr:to>
      <xdr:col>2</xdr:col>
      <xdr:colOff>285750</xdr:colOff>
      <xdr:row>7</xdr:row>
      <xdr:rowOff>9525</xdr:rowOff>
    </xdr:to>
    <xdr:sp>
      <xdr:nvSpPr>
        <xdr:cNvPr id="13" name="Text Box 18"/>
        <xdr:cNvSpPr txBox="1">
          <a:spLocks noChangeArrowheads="1"/>
        </xdr:cNvSpPr>
      </xdr:nvSpPr>
      <xdr:spPr>
        <a:xfrm>
          <a:off x="3724275" y="1343025"/>
          <a:ext cx="219075" cy="219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742950</xdr:colOff>
      <xdr:row>5</xdr:row>
      <xdr:rowOff>180975</xdr:rowOff>
    </xdr:from>
    <xdr:to>
      <xdr:col>2</xdr:col>
      <xdr:colOff>971550</xdr:colOff>
      <xdr:row>7</xdr:row>
      <xdr:rowOff>19050</xdr:rowOff>
    </xdr:to>
    <xdr:sp>
      <xdr:nvSpPr>
        <xdr:cNvPr id="14" name="Text Box 14"/>
        <xdr:cNvSpPr txBox="1">
          <a:spLocks noChangeArrowheads="1"/>
        </xdr:cNvSpPr>
      </xdr:nvSpPr>
      <xdr:spPr>
        <a:xfrm>
          <a:off x="4400550" y="1343025"/>
          <a:ext cx="228600" cy="2286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5</xdr:row>
      <xdr:rowOff>9525</xdr:rowOff>
    </xdr:from>
    <xdr:to>
      <xdr:col>3</xdr:col>
      <xdr:colOff>266700</xdr:colOff>
      <xdr:row>5</xdr:row>
      <xdr:rowOff>180975</xdr:rowOff>
    </xdr:to>
    <xdr:sp>
      <xdr:nvSpPr>
        <xdr:cNvPr id="1" name="Text Box 1"/>
        <xdr:cNvSpPr txBox="1">
          <a:spLocks noChangeArrowheads="1"/>
        </xdr:cNvSpPr>
      </xdr:nvSpPr>
      <xdr:spPr>
        <a:xfrm>
          <a:off x="471487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257175</xdr:colOff>
      <xdr:row>5</xdr:row>
      <xdr:rowOff>9525</xdr:rowOff>
    </xdr:from>
    <xdr:to>
      <xdr:col>3</xdr:col>
      <xdr:colOff>485775</xdr:colOff>
      <xdr:row>5</xdr:row>
      <xdr:rowOff>180975</xdr:rowOff>
    </xdr:to>
    <xdr:sp>
      <xdr:nvSpPr>
        <xdr:cNvPr id="2" name="Text Box 2"/>
        <xdr:cNvSpPr txBox="1">
          <a:spLocks noChangeArrowheads="1"/>
        </xdr:cNvSpPr>
      </xdr:nvSpPr>
      <xdr:spPr>
        <a:xfrm>
          <a:off x="493395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485775</xdr:colOff>
      <xdr:row>5</xdr:row>
      <xdr:rowOff>9525</xdr:rowOff>
    </xdr:from>
    <xdr:to>
      <xdr:col>3</xdr:col>
      <xdr:colOff>714375</xdr:colOff>
      <xdr:row>5</xdr:row>
      <xdr:rowOff>180975</xdr:rowOff>
    </xdr:to>
    <xdr:sp>
      <xdr:nvSpPr>
        <xdr:cNvPr id="3" name="Text Box 9"/>
        <xdr:cNvSpPr txBox="1">
          <a:spLocks noChangeArrowheads="1"/>
        </xdr:cNvSpPr>
      </xdr:nvSpPr>
      <xdr:spPr>
        <a:xfrm>
          <a:off x="516255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704850</xdr:colOff>
      <xdr:row>5</xdr:row>
      <xdr:rowOff>9525</xdr:rowOff>
    </xdr:from>
    <xdr:to>
      <xdr:col>3</xdr:col>
      <xdr:colOff>933450</xdr:colOff>
      <xdr:row>5</xdr:row>
      <xdr:rowOff>180975</xdr:rowOff>
    </xdr:to>
    <xdr:sp>
      <xdr:nvSpPr>
        <xdr:cNvPr id="4" name="Text Box 10"/>
        <xdr:cNvSpPr txBox="1">
          <a:spLocks noChangeArrowheads="1"/>
        </xdr:cNvSpPr>
      </xdr:nvSpPr>
      <xdr:spPr>
        <a:xfrm>
          <a:off x="53816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85725</xdr:colOff>
      <xdr:row>5</xdr:row>
      <xdr:rowOff>57150</xdr:rowOff>
    </xdr:from>
    <xdr:to>
      <xdr:col>3</xdr:col>
      <xdr:colOff>314325</xdr:colOff>
      <xdr:row>6</xdr:row>
      <xdr:rowOff>9525</xdr:rowOff>
    </xdr:to>
    <xdr:sp>
      <xdr:nvSpPr>
        <xdr:cNvPr id="5" name="Text Box 9"/>
        <xdr:cNvSpPr txBox="1">
          <a:spLocks noChangeArrowheads="1"/>
        </xdr:cNvSpPr>
      </xdr:nvSpPr>
      <xdr:spPr>
        <a:xfrm>
          <a:off x="4762500"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304800</xdr:colOff>
      <xdr:row>5</xdr:row>
      <xdr:rowOff>57150</xdr:rowOff>
    </xdr:from>
    <xdr:to>
      <xdr:col>3</xdr:col>
      <xdr:colOff>533400</xdr:colOff>
      <xdr:row>6</xdr:row>
      <xdr:rowOff>9525</xdr:rowOff>
    </xdr:to>
    <xdr:sp>
      <xdr:nvSpPr>
        <xdr:cNvPr id="6" name="Text Box 10"/>
        <xdr:cNvSpPr txBox="1">
          <a:spLocks noChangeArrowheads="1"/>
        </xdr:cNvSpPr>
      </xdr:nvSpPr>
      <xdr:spPr>
        <a:xfrm>
          <a:off x="4981575"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533400</xdr:colOff>
      <xdr:row>5</xdr:row>
      <xdr:rowOff>57150</xdr:rowOff>
    </xdr:from>
    <xdr:to>
      <xdr:col>3</xdr:col>
      <xdr:colOff>762000</xdr:colOff>
      <xdr:row>6</xdr:row>
      <xdr:rowOff>9525</xdr:rowOff>
    </xdr:to>
    <xdr:sp>
      <xdr:nvSpPr>
        <xdr:cNvPr id="7" name="Text Box 17"/>
        <xdr:cNvSpPr txBox="1">
          <a:spLocks noChangeArrowheads="1"/>
        </xdr:cNvSpPr>
      </xdr:nvSpPr>
      <xdr:spPr>
        <a:xfrm>
          <a:off x="5210175"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752475</xdr:colOff>
      <xdr:row>5</xdr:row>
      <xdr:rowOff>57150</xdr:rowOff>
    </xdr:from>
    <xdr:to>
      <xdr:col>3</xdr:col>
      <xdr:colOff>981075</xdr:colOff>
      <xdr:row>6</xdr:row>
      <xdr:rowOff>9525</xdr:rowOff>
    </xdr:to>
    <xdr:sp>
      <xdr:nvSpPr>
        <xdr:cNvPr id="8" name="Text Box 18"/>
        <xdr:cNvSpPr txBox="1">
          <a:spLocks noChangeArrowheads="1"/>
        </xdr:cNvSpPr>
      </xdr:nvSpPr>
      <xdr:spPr>
        <a:xfrm>
          <a:off x="5429250"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323850</xdr:colOff>
      <xdr:row>5</xdr:row>
      <xdr:rowOff>180975</xdr:rowOff>
    </xdr:from>
    <xdr:to>
      <xdr:col>3</xdr:col>
      <xdr:colOff>552450</xdr:colOff>
      <xdr:row>7</xdr:row>
      <xdr:rowOff>19050</xdr:rowOff>
    </xdr:to>
    <xdr:sp>
      <xdr:nvSpPr>
        <xdr:cNvPr id="9" name="Text Box 14"/>
        <xdr:cNvSpPr txBox="1">
          <a:spLocks noChangeArrowheads="1"/>
        </xdr:cNvSpPr>
      </xdr:nvSpPr>
      <xdr:spPr>
        <a:xfrm>
          <a:off x="5000625" y="1143000"/>
          <a:ext cx="228600" cy="2476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104775</xdr:colOff>
      <xdr:row>5</xdr:row>
      <xdr:rowOff>180975</xdr:rowOff>
    </xdr:from>
    <xdr:to>
      <xdr:col>3</xdr:col>
      <xdr:colOff>323850</xdr:colOff>
      <xdr:row>7</xdr:row>
      <xdr:rowOff>19050</xdr:rowOff>
    </xdr:to>
    <xdr:sp>
      <xdr:nvSpPr>
        <xdr:cNvPr id="10" name="Text Box 18"/>
        <xdr:cNvSpPr txBox="1">
          <a:spLocks noChangeArrowheads="1"/>
        </xdr:cNvSpPr>
      </xdr:nvSpPr>
      <xdr:spPr>
        <a:xfrm>
          <a:off x="4781550" y="1143000"/>
          <a:ext cx="219075" cy="2476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5</xdr:row>
      <xdr:rowOff>180975</xdr:rowOff>
    </xdr:from>
    <xdr:to>
      <xdr:col>3</xdr:col>
      <xdr:colOff>781050</xdr:colOff>
      <xdr:row>7</xdr:row>
      <xdr:rowOff>19050</xdr:rowOff>
    </xdr:to>
    <xdr:sp>
      <xdr:nvSpPr>
        <xdr:cNvPr id="11" name="Text Box 14"/>
        <xdr:cNvSpPr txBox="1">
          <a:spLocks noChangeArrowheads="1"/>
        </xdr:cNvSpPr>
      </xdr:nvSpPr>
      <xdr:spPr>
        <a:xfrm>
          <a:off x="5229225" y="1143000"/>
          <a:ext cx="228600" cy="2476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781050</xdr:colOff>
      <xdr:row>5</xdr:row>
      <xdr:rowOff>180975</xdr:rowOff>
    </xdr:from>
    <xdr:to>
      <xdr:col>3</xdr:col>
      <xdr:colOff>1009650</xdr:colOff>
      <xdr:row>7</xdr:row>
      <xdr:rowOff>19050</xdr:rowOff>
    </xdr:to>
    <xdr:sp>
      <xdr:nvSpPr>
        <xdr:cNvPr id="12" name="Text Box 14"/>
        <xdr:cNvSpPr txBox="1">
          <a:spLocks noChangeArrowheads="1"/>
        </xdr:cNvSpPr>
      </xdr:nvSpPr>
      <xdr:spPr>
        <a:xfrm>
          <a:off x="5457825" y="1143000"/>
          <a:ext cx="228600" cy="2476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104775</xdr:colOff>
      <xdr:row>5</xdr:row>
      <xdr:rowOff>180975</xdr:rowOff>
    </xdr:from>
    <xdr:to>
      <xdr:col>3</xdr:col>
      <xdr:colOff>323850</xdr:colOff>
      <xdr:row>7</xdr:row>
      <xdr:rowOff>19050</xdr:rowOff>
    </xdr:to>
    <xdr:sp>
      <xdr:nvSpPr>
        <xdr:cNvPr id="13" name="Text Box 18"/>
        <xdr:cNvSpPr txBox="1">
          <a:spLocks noChangeArrowheads="1"/>
        </xdr:cNvSpPr>
      </xdr:nvSpPr>
      <xdr:spPr>
        <a:xfrm>
          <a:off x="4781550" y="1143000"/>
          <a:ext cx="219075" cy="2476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781050</xdr:colOff>
      <xdr:row>5</xdr:row>
      <xdr:rowOff>180975</xdr:rowOff>
    </xdr:from>
    <xdr:to>
      <xdr:col>3</xdr:col>
      <xdr:colOff>1009650</xdr:colOff>
      <xdr:row>7</xdr:row>
      <xdr:rowOff>19050</xdr:rowOff>
    </xdr:to>
    <xdr:sp>
      <xdr:nvSpPr>
        <xdr:cNvPr id="14" name="Text Box 14"/>
        <xdr:cNvSpPr txBox="1">
          <a:spLocks noChangeArrowheads="1"/>
        </xdr:cNvSpPr>
      </xdr:nvSpPr>
      <xdr:spPr>
        <a:xfrm>
          <a:off x="5457825" y="1143000"/>
          <a:ext cx="228600" cy="24765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7"/>
        <xdr:cNvSpPr txBox="1">
          <a:spLocks noChangeArrowheads="1"/>
        </xdr:cNvSpPr>
      </xdr:nvSpPr>
      <xdr:spPr>
        <a:xfrm>
          <a:off x="27622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18"/>
        <xdr:cNvSpPr txBox="1">
          <a:spLocks noChangeArrowheads="1"/>
        </xdr:cNvSpPr>
      </xdr:nvSpPr>
      <xdr:spPr>
        <a:xfrm>
          <a:off x="298132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xdr:nvSpPr>
        <xdr:cNvPr id="3" name="Text Box 21"/>
        <xdr:cNvSpPr txBox="1">
          <a:spLocks noChangeArrowheads="1"/>
        </xdr:cNvSpPr>
      </xdr:nvSpPr>
      <xdr:spPr>
        <a:xfrm>
          <a:off x="2762250"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xdr:nvSpPr>
        <xdr:cNvPr id="4" name="Text Box 22"/>
        <xdr:cNvSpPr txBox="1">
          <a:spLocks noChangeArrowheads="1"/>
        </xdr:cNvSpPr>
      </xdr:nvSpPr>
      <xdr:spPr>
        <a:xfrm>
          <a:off x="2981325"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790575</xdr:colOff>
      <xdr:row>0</xdr:row>
      <xdr:rowOff>0</xdr:rowOff>
    </xdr:to>
    <xdr:sp>
      <xdr:nvSpPr>
        <xdr:cNvPr id="5" name="Text Box 25"/>
        <xdr:cNvSpPr txBox="1">
          <a:spLocks noChangeArrowheads="1"/>
        </xdr:cNvSpPr>
      </xdr:nvSpPr>
      <xdr:spPr>
        <a:xfrm>
          <a:off x="32194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781050</xdr:colOff>
      <xdr:row>0</xdr:row>
      <xdr:rowOff>0</xdr:rowOff>
    </xdr:from>
    <xdr:to>
      <xdr:col>3</xdr:col>
      <xdr:colOff>114300</xdr:colOff>
      <xdr:row>0</xdr:row>
      <xdr:rowOff>0</xdr:rowOff>
    </xdr:to>
    <xdr:sp>
      <xdr:nvSpPr>
        <xdr:cNvPr id="6" name="Text Box 26"/>
        <xdr:cNvSpPr txBox="1">
          <a:spLocks noChangeArrowheads="1"/>
        </xdr:cNvSpPr>
      </xdr:nvSpPr>
      <xdr:spPr>
        <a:xfrm>
          <a:off x="343852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800100</xdr:colOff>
      <xdr:row>0</xdr:row>
      <xdr:rowOff>0</xdr:rowOff>
    </xdr:from>
    <xdr:to>
      <xdr:col>3</xdr:col>
      <xdr:colOff>133350</xdr:colOff>
      <xdr:row>0</xdr:row>
      <xdr:rowOff>0</xdr:rowOff>
    </xdr:to>
    <xdr:sp>
      <xdr:nvSpPr>
        <xdr:cNvPr id="7" name="Text Box 27"/>
        <xdr:cNvSpPr txBox="1">
          <a:spLocks noChangeArrowheads="1"/>
        </xdr:cNvSpPr>
      </xdr:nvSpPr>
      <xdr:spPr>
        <a:xfrm>
          <a:off x="3457575" y="0"/>
          <a:ext cx="228600" cy="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790575</xdr:colOff>
      <xdr:row>0</xdr:row>
      <xdr:rowOff>0</xdr:rowOff>
    </xdr:to>
    <xdr:sp>
      <xdr:nvSpPr>
        <xdr:cNvPr id="8" name="Text Box 28"/>
        <xdr:cNvSpPr txBox="1">
          <a:spLocks noChangeArrowheads="1"/>
        </xdr:cNvSpPr>
      </xdr:nvSpPr>
      <xdr:spPr>
        <a:xfrm>
          <a:off x="3219450"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5</xdr:row>
      <xdr:rowOff>47625</xdr:rowOff>
    </xdr:from>
    <xdr:to>
      <xdr:col>3</xdr:col>
      <xdr:colOff>0</xdr:colOff>
      <xdr:row>6</xdr:row>
      <xdr:rowOff>0</xdr:rowOff>
    </xdr:to>
    <xdr:sp>
      <xdr:nvSpPr>
        <xdr:cNvPr id="9" name="Text Box 39"/>
        <xdr:cNvSpPr txBox="1">
          <a:spLocks noChangeArrowheads="1"/>
        </xdr:cNvSpPr>
      </xdr:nvSpPr>
      <xdr:spPr>
        <a:xfrm>
          <a:off x="3324225"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323850</xdr:colOff>
      <xdr:row>5</xdr:row>
      <xdr:rowOff>57150</xdr:rowOff>
    </xdr:from>
    <xdr:to>
      <xdr:col>2</xdr:col>
      <xdr:colOff>552450</xdr:colOff>
      <xdr:row>6</xdr:row>
      <xdr:rowOff>9525</xdr:rowOff>
    </xdr:to>
    <xdr:sp>
      <xdr:nvSpPr>
        <xdr:cNvPr id="10" name="Text Box 40"/>
        <xdr:cNvSpPr txBox="1">
          <a:spLocks noChangeArrowheads="1"/>
        </xdr:cNvSpPr>
      </xdr:nvSpPr>
      <xdr:spPr>
        <a:xfrm>
          <a:off x="298132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504825</xdr:colOff>
      <xdr:row>5</xdr:row>
      <xdr:rowOff>47625</xdr:rowOff>
    </xdr:from>
    <xdr:to>
      <xdr:col>2</xdr:col>
      <xdr:colOff>733425</xdr:colOff>
      <xdr:row>6</xdr:row>
      <xdr:rowOff>0</xdr:rowOff>
    </xdr:to>
    <xdr:sp>
      <xdr:nvSpPr>
        <xdr:cNvPr id="11" name="Text Box 41"/>
        <xdr:cNvSpPr txBox="1">
          <a:spLocks noChangeArrowheads="1"/>
        </xdr:cNvSpPr>
      </xdr:nvSpPr>
      <xdr:spPr>
        <a:xfrm>
          <a:off x="3162300" y="10572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95250</xdr:colOff>
      <xdr:row>5</xdr:row>
      <xdr:rowOff>47625</xdr:rowOff>
    </xdr:from>
    <xdr:to>
      <xdr:col>2</xdr:col>
      <xdr:colOff>257175</xdr:colOff>
      <xdr:row>6</xdr:row>
      <xdr:rowOff>0</xdr:rowOff>
    </xdr:to>
    <xdr:sp>
      <xdr:nvSpPr>
        <xdr:cNvPr id="12" name="Text Box 46"/>
        <xdr:cNvSpPr txBox="1">
          <a:spLocks noChangeArrowheads="1"/>
        </xdr:cNvSpPr>
      </xdr:nvSpPr>
      <xdr:spPr>
        <a:xfrm>
          <a:off x="2752725" y="1057275"/>
          <a:ext cx="16192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85725</xdr:colOff>
      <xdr:row>5</xdr:row>
      <xdr:rowOff>57150</xdr:rowOff>
    </xdr:from>
    <xdr:to>
      <xdr:col>2</xdr:col>
      <xdr:colOff>314325</xdr:colOff>
      <xdr:row>6</xdr:row>
      <xdr:rowOff>9525</xdr:rowOff>
    </xdr:to>
    <xdr:sp>
      <xdr:nvSpPr>
        <xdr:cNvPr id="13" name="Text Box 9"/>
        <xdr:cNvSpPr txBox="1">
          <a:spLocks noChangeArrowheads="1"/>
        </xdr:cNvSpPr>
      </xdr:nvSpPr>
      <xdr:spPr>
        <a:xfrm>
          <a:off x="2743200"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304800</xdr:colOff>
      <xdr:row>5</xdr:row>
      <xdr:rowOff>57150</xdr:rowOff>
    </xdr:from>
    <xdr:to>
      <xdr:col>2</xdr:col>
      <xdr:colOff>533400</xdr:colOff>
      <xdr:row>6</xdr:row>
      <xdr:rowOff>9525</xdr:rowOff>
    </xdr:to>
    <xdr:sp>
      <xdr:nvSpPr>
        <xdr:cNvPr id="14" name="Text Box 10"/>
        <xdr:cNvSpPr txBox="1">
          <a:spLocks noChangeArrowheads="1"/>
        </xdr:cNvSpPr>
      </xdr:nvSpPr>
      <xdr:spPr>
        <a:xfrm>
          <a:off x="296227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533400</xdr:colOff>
      <xdr:row>5</xdr:row>
      <xdr:rowOff>57150</xdr:rowOff>
    </xdr:from>
    <xdr:to>
      <xdr:col>2</xdr:col>
      <xdr:colOff>762000</xdr:colOff>
      <xdr:row>6</xdr:row>
      <xdr:rowOff>9525</xdr:rowOff>
    </xdr:to>
    <xdr:sp>
      <xdr:nvSpPr>
        <xdr:cNvPr id="15" name="Text Box 17"/>
        <xdr:cNvSpPr txBox="1">
          <a:spLocks noChangeArrowheads="1"/>
        </xdr:cNvSpPr>
      </xdr:nvSpPr>
      <xdr:spPr>
        <a:xfrm>
          <a:off x="3190875" y="10668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752475</xdr:colOff>
      <xdr:row>5</xdr:row>
      <xdr:rowOff>57150</xdr:rowOff>
    </xdr:from>
    <xdr:to>
      <xdr:col>2</xdr:col>
      <xdr:colOff>895350</xdr:colOff>
      <xdr:row>6</xdr:row>
      <xdr:rowOff>9525</xdr:rowOff>
    </xdr:to>
    <xdr:sp>
      <xdr:nvSpPr>
        <xdr:cNvPr id="16" name="Text Box 18"/>
        <xdr:cNvSpPr txBox="1">
          <a:spLocks noChangeArrowheads="1"/>
        </xdr:cNvSpPr>
      </xdr:nvSpPr>
      <xdr:spPr>
        <a:xfrm>
          <a:off x="3409950" y="1066800"/>
          <a:ext cx="14287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209550</xdr:colOff>
      <xdr:row>6</xdr:row>
      <xdr:rowOff>0</xdr:rowOff>
    </xdr:from>
    <xdr:to>
      <xdr:col>2</xdr:col>
      <xdr:colOff>438150</xdr:colOff>
      <xdr:row>7</xdr:row>
      <xdr:rowOff>9525</xdr:rowOff>
    </xdr:to>
    <xdr:sp>
      <xdr:nvSpPr>
        <xdr:cNvPr id="17" name="Text Box 14"/>
        <xdr:cNvSpPr txBox="1">
          <a:spLocks noChangeArrowheads="1"/>
        </xdr:cNvSpPr>
      </xdr:nvSpPr>
      <xdr:spPr>
        <a:xfrm>
          <a:off x="2867025"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885825</xdr:colOff>
      <xdr:row>6</xdr:row>
      <xdr:rowOff>0</xdr:rowOff>
    </xdr:from>
    <xdr:to>
      <xdr:col>2</xdr:col>
      <xdr:colOff>209550</xdr:colOff>
      <xdr:row>7</xdr:row>
      <xdr:rowOff>9525</xdr:rowOff>
    </xdr:to>
    <xdr:sp>
      <xdr:nvSpPr>
        <xdr:cNvPr id="18" name="Text Box 18"/>
        <xdr:cNvSpPr txBox="1">
          <a:spLocks noChangeArrowheads="1"/>
        </xdr:cNvSpPr>
      </xdr:nvSpPr>
      <xdr:spPr>
        <a:xfrm>
          <a:off x="2647950" y="12287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438150</xdr:colOff>
      <xdr:row>6</xdr:row>
      <xdr:rowOff>0</xdr:rowOff>
    </xdr:from>
    <xdr:to>
      <xdr:col>2</xdr:col>
      <xdr:colOff>666750</xdr:colOff>
      <xdr:row>7</xdr:row>
      <xdr:rowOff>9525</xdr:rowOff>
    </xdr:to>
    <xdr:sp>
      <xdr:nvSpPr>
        <xdr:cNvPr id="19" name="Text Box 14"/>
        <xdr:cNvSpPr txBox="1">
          <a:spLocks noChangeArrowheads="1"/>
        </xdr:cNvSpPr>
      </xdr:nvSpPr>
      <xdr:spPr>
        <a:xfrm>
          <a:off x="3095625"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6</xdr:row>
      <xdr:rowOff>0</xdr:rowOff>
    </xdr:from>
    <xdr:to>
      <xdr:col>3</xdr:col>
      <xdr:colOff>0</xdr:colOff>
      <xdr:row>7</xdr:row>
      <xdr:rowOff>9525</xdr:rowOff>
    </xdr:to>
    <xdr:sp>
      <xdr:nvSpPr>
        <xdr:cNvPr id="20" name="Text Box 14"/>
        <xdr:cNvSpPr txBox="1">
          <a:spLocks noChangeArrowheads="1"/>
        </xdr:cNvSpPr>
      </xdr:nvSpPr>
      <xdr:spPr>
        <a:xfrm>
          <a:off x="3324225" y="1228725"/>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885825</xdr:colOff>
      <xdr:row>6</xdr:row>
      <xdr:rowOff>0</xdr:rowOff>
    </xdr:from>
    <xdr:to>
      <xdr:col>2</xdr:col>
      <xdr:colOff>209550</xdr:colOff>
      <xdr:row>7</xdr:row>
      <xdr:rowOff>9525</xdr:rowOff>
    </xdr:to>
    <xdr:sp>
      <xdr:nvSpPr>
        <xdr:cNvPr id="21" name="Text Box 18"/>
        <xdr:cNvSpPr txBox="1">
          <a:spLocks noChangeArrowheads="1"/>
        </xdr:cNvSpPr>
      </xdr:nvSpPr>
      <xdr:spPr>
        <a:xfrm>
          <a:off x="2647950" y="12287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6</xdr:row>
      <xdr:rowOff>0</xdr:rowOff>
    </xdr:from>
    <xdr:to>
      <xdr:col>3</xdr:col>
      <xdr:colOff>0</xdr:colOff>
      <xdr:row>7</xdr:row>
      <xdr:rowOff>9525</xdr:rowOff>
    </xdr:to>
    <xdr:sp>
      <xdr:nvSpPr>
        <xdr:cNvPr id="22" name="Text Box 14"/>
        <xdr:cNvSpPr txBox="1">
          <a:spLocks noChangeArrowheads="1"/>
        </xdr:cNvSpPr>
      </xdr:nvSpPr>
      <xdr:spPr>
        <a:xfrm>
          <a:off x="3324225" y="1228725"/>
          <a:ext cx="228600" cy="2286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676275</xdr:colOff>
      <xdr:row>4</xdr:row>
      <xdr:rowOff>104775</xdr:rowOff>
    </xdr:from>
    <xdr:to>
      <xdr:col>3</xdr:col>
      <xdr:colOff>885825</xdr:colOff>
      <xdr:row>5</xdr:row>
      <xdr:rowOff>57150</xdr:rowOff>
    </xdr:to>
    <xdr:sp>
      <xdr:nvSpPr>
        <xdr:cNvPr id="1" name="Text Box 39"/>
        <xdr:cNvSpPr txBox="1">
          <a:spLocks noChangeArrowheads="1"/>
        </xdr:cNvSpPr>
      </xdr:nvSpPr>
      <xdr:spPr>
        <a:xfrm>
          <a:off x="6477000" y="923925"/>
          <a:ext cx="20955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285750</xdr:colOff>
      <xdr:row>4</xdr:row>
      <xdr:rowOff>85725</xdr:rowOff>
    </xdr:from>
    <xdr:to>
      <xdr:col>3</xdr:col>
      <xdr:colOff>514350</xdr:colOff>
      <xdr:row>5</xdr:row>
      <xdr:rowOff>38100</xdr:rowOff>
    </xdr:to>
    <xdr:sp>
      <xdr:nvSpPr>
        <xdr:cNvPr id="2" name="Text Box 40"/>
        <xdr:cNvSpPr txBox="1">
          <a:spLocks noChangeArrowheads="1"/>
        </xdr:cNvSpPr>
      </xdr:nvSpPr>
      <xdr:spPr>
        <a:xfrm>
          <a:off x="6086475" y="904875"/>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495300</xdr:colOff>
      <xdr:row>4</xdr:row>
      <xdr:rowOff>95250</xdr:rowOff>
    </xdr:from>
    <xdr:to>
      <xdr:col>3</xdr:col>
      <xdr:colOff>723900</xdr:colOff>
      <xdr:row>5</xdr:row>
      <xdr:rowOff>47625</xdr:rowOff>
    </xdr:to>
    <xdr:sp>
      <xdr:nvSpPr>
        <xdr:cNvPr id="3" name="Text Box 41"/>
        <xdr:cNvSpPr txBox="1">
          <a:spLocks noChangeArrowheads="1"/>
        </xdr:cNvSpPr>
      </xdr:nvSpPr>
      <xdr:spPr>
        <a:xfrm>
          <a:off x="6296025" y="9144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142875</xdr:colOff>
      <xdr:row>4</xdr:row>
      <xdr:rowOff>85725</xdr:rowOff>
    </xdr:from>
    <xdr:to>
      <xdr:col>3</xdr:col>
      <xdr:colOff>304800</xdr:colOff>
      <xdr:row>5</xdr:row>
      <xdr:rowOff>38100</xdr:rowOff>
    </xdr:to>
    <xdr:sp>
      <xdr:nvSpPr>
        <xdr:cNvPr id="4" name="Text Box 46"/>
        <xdr:cNvSpPr txBox="1">
          <a:spLocks noChangeArrowheads="1"/>
        </xdr:cNvSpPr>
      </xdr:nvSpPr>
      <xdr:spPr>
        <a:xfrm>
          <a:off x="5943600" y="904875"/>
          <a:ext cx="16192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85725</xdr:colOff>
      <xdr:row>4</xdr:row>
      <xdr:rowOff>57150</xdr:rowOff>
    </xdr:from>
    <xdr:to>
      <xdr:col>3</xdr:col>
      <xdr:colOff>314325</xdr:colOff>
      <xdr:row>5</xdr:row>
      <xdr:rowOff>9525</xdr:rowOff>
    </xdr:to>
    <xdr:sp>
      <xdr:nvSpPr>
        <xdr:cNvPr id="5" name="Text Box 9"/>
        <xdr:cNvSpPr txBox="1">
          <a:spLocks noChangeArrowheads="1"/>
        </xdr:cNvSpPr>
      </xdr:nvSpPr>
      <xdr:spPr>
        <a:xfrm>
          <a:off x="5886450" y="8763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304800</xdr:colOff>
      <xdr:row>4</xdr:row>
      <xdr:rowOff>57150</xdr:rowOff>
    </xdr:from>
    <xdr:to>
      <xdr:col>3</xdr:col>
      <xdr:colOff>533400</xdr:colOff>
      <xdr:row>5</xdr:row>
      <xdr:rowOff>9525</xdr:rowOff>
    </xdr:to>
    <xdr:sp>
      <xdr:nvSpPr>
        <xdr:cNvPr id="6" name="Text Box 10"/>
        <xdr:cNvSpPr txBox="1">
          <a:spLocks noChangeArrowheads="1"/>
        </xdr:cNvSpPr>
      </xdr:nvSpPr>
      <xdr:spPr>
        <a:xfrm>
          <a:off x="6105525" y="8763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533400</xdr:colOff>
      <xdr:row>4</xdr:row>
      <xdr:rowOff>57150</xdr:rowOff>
    </xdr:from>
    <xdr:to>
      <xdr:col>3</xdr:col>
      <xdr:colOff>762000</xdr:colOff>
      <xdr:row>5</xdr:row>
      <xdr:rowOff>9525</xdr:rowOff>
    </xdr:to>
    <xdr:sp>
      <xdr:nvSpPr>
        <xdr:cNvPr id="7" name="Text Box 17"/>
        <xdr:cNvSpPr txBox="1">
          <a:spLocks noChangeArrowheads="1"/>
        </xdr:cNvSpPr>
      </xdr:nvSpPr>
      <xdr:spPr>
        <a:xfrm>
          <a:off x="6334125" y="87630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752475</xdr:colOff>
      <xdr:row>4</xdr:row>
      <xdr:rowOff>57150</xdr:rowOff>
    </xdr:from>
    <xdr:to>
      <xdr:col>3</xdr:col>
      <xdr:colOff>895350</xdr:colOff>
      <xdr:row>5</xdr:row>
      <xdr:rowOff>9525</xdr:rowOff>
    </xdr:to>
    <xdr:sp>
      <xdr:nvSpPr>
        <xdr:cNvPr id="8" name="Text Box 18"/>
        <xdr:cNvSpPr txBox="1">
          <a:spLocks noChangeArrowheads="1"/>
        </xdr:cNvSpPr>
      </xdr:nvSpPr>
      <xdr:spPr>
        <a:xfrm>
          <a:off x="6553200" y="876300"/>
          <a:ext cx="142875"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200025</xdr:colOff>
      <xdr:row>4</xdr:row>
      <xdr:rowOff>209550</xdr:rowOff>
    </xdr:from>
    <xdr:to>
      <xdr:col>3</xdr:col>
      <xdr:colOff>428625</xdr:colOff>
      <xdr:row>6</xdr:row>
      <xdr:rowOff>0</xdr:rowOff>
    </xdr:to>
    <xdr:sp>
      <xdr:nvSpPr>
        <xdr:cNvPr id="9" name="Text Box 14"/>
        <xdr:cNvSpPr txBox="1">
          <a:spLocks noChangeArrowheads="1"/>
        </xdr:cNvSpPr>
      </xdr:nvSpPr>
      <xdr:spPr>
        <a:xfrm>
          <a:off x="6000750" y="1028700"/>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3371850</xdr:colOff>
      <xdr:row>4</xdr:row>
      <xdr:rowOff>209550</xdr:rowOff>
    </xdr:from>
    <xdr:to>
      <xdr:col>3</xdr:col>
      <xdr:colOff>200025</xdr:colOff>
      <xdr:row>6</xdr:row>
      <xdr:rowOff>0</xdr:rowOff>
    </xdr:to>
    <xdr:sp>
      <xdr:nvSpPr>
        <xdr:cNvPr id="10" name="Text Box 18"/>
        <xdr:cNvSpPr txBox="1">
          <a:spLocks noChangeArrowheads="1"/>
        </xdr:cNvSpPr>
      </xdr:nvSpPr>
      <xdr:spPr>
        <a:xfrm>
          <a:off x="5781675" y="1028700"/>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209550</xdr:rowOff>
    </xdr:from>
    <xdr:to>
      <xdr:col>3</xdr:col>
      <xdr:colOff>657225</xdr:colOff>
      <xdr:row>6</xdr:row>
      <xdr:rowOff>0</xdr:rowOff>
    </xdr:to>
    <xdr:sp>
      <xdr:nvSpPr>
        <xdr:cNvPr id="11" name="Text Box 14"/>
        <xdr:cNvSpPr txBox="1">
          <a:spLocks noChangeArrowheads="1"/>
        </xdr:cNvSpPr>
      </xdr:nvSpPr>
      <xdr:spPr>
        <a:xfrm>
          <a:off x="6229350" y="1028700"/>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4</xdr:row>
      <xdr:rowOff>209550</xdr:rowOff>
    </xdr:from>
    <xdr:to>
      <xdr:col>3</xdr:col>
      <xdr:colOff>885825</xdr:colOff>
      <xdr:row>6</xdr:row>
      <xdr:rowOff>0</xdr:rowOff>
    </xdr:to>
    <xdr:sp>
      <xdr:nvSpPr>
        <xdr:cNvPr id="12" name="Text Box 14"/>
        <xdr:cNvSpPr txBox="1">
          <a:spLocks noChangeArrowheads="1"/>
        </xdr:cNvSpPr>
      </xdr:nvSpPr>
      <xdr:spPr>
        <a:xfrm>
          <a:off x="6457950" y="1028700"/>
          <a:ext cx="228600" cy="228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3371850</xdr:colOff>
      <xdr:row>4</xdr:row>
      <xdr:rowOff>209550</xdr:rowOff>
    </xdr:from>
    <xdr:to>
      <xdr:col>3</xdr:col>
      <xdr:colOff>200025</xdr:colOff>
      <xdr:row>6</xdr:row>
      <xdr:rowOff>0</xdr:rowOff>
    </xdr:to>
    <xdr:sp>
      <xdr:nvSpPr>
        <xdr:cNvPr id="13" name="Text Box 18"/>
        <xdr:cNvSpPr txBox="1">
          <a:spLocks noChangeArrowheads="1"/>
        </xdr:cNvSpPr>
      </xdr:nvSpPr>
      <xdr:spPr>
        <a:xfrm>
          <a:off x="5781675" y="1028700"/>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4</xdr:row>
      <xdr:rowOff>209550</xdr:rowOff>
    </xdr:from>
    <xdr:to>
      <xdr:col>3</xdr:col>
      <xdr:colOff>885825</xdr:colOff>
      <xdr:row>6</xdr:row>
      <xdr:rowOff>0</xdr:rowOff>
    </xdr:to>
    <xdr:sp>
      <xdr:nvSpPr>
        <xdr:cNvPr id="14" name="Text Box 14"/>
        <xdr:cNvSpPr txBox="1">
          <a:spLocks noChangeArrowheads="1"/>
        </xdr:cNvSpPr>
      </xdr:nvSpPr>
      <xdr:spPr>
        <a:xfrm>
          <a:off x="6457950" y="1028700"/>
          <a:ext cx="228600" cy="22860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9525</xdr:rowOff>
    </xdr:from>
    <xdr:to>
      <xdr:col>3</xdr:col>
      <xdr:colOff>342900</xdr:colOff>
      <xdr:row>5</xdr:row>
      <xdr:rowOff>180975</xdr:rowOff>
    </xdr:to>
    <xdr:sp>
      <xdr:nvSpPr>
        <xdr:cNvPr id="1" name="Text Box 1"/>
        <xdr:cNvSpPr txBox="1">
          <a:spLocks noChangeArrowheads="1"/>
        </xdr:cNvSpPr>
      </xdr:nvSpPr>
      <xdr:spPr>
        <a:xfrm>
          <a:off x="59150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333375</xdr:colOff>
      <xdr:row>5</xdr:row>
      <xdr:rowOff>9525</xdr:rowOff>
    </xdr:from>
    <xdr:to>
      <xdr:col>3</xdr:col>
      <xdr:colOff>561975</xdr:colOff>
      <xdr:row>5</xdr:row>
      <xdr:rowOff>180975</xdr:rowOff>
    </xdr:to>
    <xdr:sp>
      <xdr:nvSpPr>
        <xdr:cNvPr id="2" name="Text Box 2"/>
        <xdr:cNvSpPr txBox="1">
          <a:spLocks noChangeArrowheads="1"/>
        </xdr:cNvSpPr>
      </xdr:nvSpPr>
      <xdr:spPr>
        <a:xfrm>
          <a:off x="613410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571500</xdr:colOff>
      <xdr:row>5</xdr:row>
      <xdr:rowOff>9525</xdr:rowOff>
    </xdr:from>
    <xdr:to>
      <xdr:col>3</xdr:col>
      <xdr:colOff>800100</xdr:colOff>
      <xdr:row>5</xdr:row>
      <xdr:rowOff>180975</xdr:rowOff>
    </xdr:to>
    <xdr:sp>
      <xdr:nvSpPr>
        <xdr:cNvPr id="3" name="Text Box 13"/>
        <xdr:cNvSpPr txBox="1">
          <a:spLocks noChangeArrowheads="1"/>
        </xdr:cNvSpPr>
      </xdr:nvSpPr>
      <xdr:spPr>
        <a:xfrm>
          <a:off x="6372225"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790575</xdr:colOff>
      <xdr:row>5</xdr:row>
      <xdr:rowOff>9525</xdr:rowOff>
    </xdr:from>
    <xdr:to>
      <xdr:col>3</xdr:col>
      <xdr:colOff>1019175</xdr:colOff>
      <xdr:row>5</xdr:row>
      <xdr:rowOff>180975</xdr:rowOff>
    </xdr:to>
    <xdr:sp>
      <xdr:nvSpPr>
        <xdr:cNvPr id="4" name="Text Box 14"/>
        <xdr:cNvSpPr txBox="1">
          <a:spLocks noChangeArrowheads="1"/>
        </xdr:cNvSpPr>
      </xdr:nvSpPr>
      <xdr:spPr>
        <a:xfrm>
          <a:off x="6591300" y="971550"/>
          <a:ext cx="228600" cy="1714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85725</xdr:colOff>
      <xdr:row>5</xdr:row>
      <xdr:rowOff>57150</xdr:rowOff>
    </xdr:from>
    <xdr:to>
      <xdr:col>3</xdr:col>
      <xdr:colOff>314325</xdr:colOff>
      <xdr:row>6</xdr:row>
      <xdr:rowOff>9525</xdr:rowOff>
    </xdr:to>
    <xdr:sp>
      <xdr:nvSpPr>
        <xdr:cNvPr id="5" name="Text Box 9"/>
        <xdr:cNvSpPr txBox="1">
          <a:spLocks noChangeArrowheads="1"/>
        </xdr:cNvSpPr>
      </xdr:nvSpPr>
      <xdr:spPr>
        <a:xfrm>
          <a:off x="5886450"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304800</xdr:colOff>
      <xdr:row>5</xdr:row>
      <xdr:rowOff>57150</xdr:rowOff>
    </xdr:from>
    <xdr:to>
      <xdr:col>3</xdr:col>
      <xdr:colOff>533400</xdr:colOff>
      <xdr:row>6</xdr:row>
      <xdr:rowOff>9525</xdr:rowOff>
    </xdr:to>
    <xdr:sp>
      <xdr:nvSpPr>
        <xdr:cNvPr id="6" name="Text Box 10"/>
        <xdr:cNvSpPr txBox="1">
          <a:spLocks noChangeArrowheads="1"/>
        </xdr:cNvSpPr>
      </xdr:nvSpPr>
      <xdr:spPr>
        <a:xfrm>
          <a:off x="6105525"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533400</xdr:colOff>
      <xdr:row>5</xdr:row>
      <xdr:rowOff>57150</xdr:rowOff>
    </xdr:from>
    <xdr:to>
      <xdr:col>3</xdr:col>
      <xdr:colOff>762000</xdr:colOff>
      <xdr:row>6</xdr:row>
      <xdr:rowOff>9525</xdr:rowOff>
    </xdr:to>
    <xdr:sp>
      <xdr:nvSpPr>
        <xdr:cNvPr id="7" name="Text Box 17"/>
        <xdr:cNvSpPr txBox="1">
          <a:spLocks noChangeArrowheads="1"/>
        </xdr:cNvSpPr>
      </xdr:nvSpPr>
      <xdr:spPr>
        <a:xfrm>
          <a:off x="6334125"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752475</xdr:colOff>
      <xdr:row>5</xdr:row>
      <xdr:rowOff>57150</xdr:rowOff>
    </xdr:from>
    <xdr:to>
      <xdr:col>3</xdr:col>
      <xdr:colOff>981075</xdr:colOff>
      <xdr:row>6</xdr:row>
      <xdr:rowOff>9525</xdr:rowOff>
    </xdr:to>
    <xdr:sp>
      <xdr:nvSpPr>
        <xdr:cNvPr id="8" name="Text Box 18"/>
        <xdr:cNvSpPr txBox="1">
          <a:spLocks noChangeArrowheads="1"/>
        </xdr:cNvSpPr>
      </xdr:nvSpPr>
      <xdr:spPr>
        <a:xfrm>
          <a:off x="6553200" y="1019175"/>
          <a:ext cx="228600" cy="14287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209550</xdr:colOff>
      <xdr:row>6</xdr:row>
      <xdr:rowOff>47625</xdr:rowOff>
    </xdr:from>
    <xdr:to>
      <xdr:col>3</xdr:col>
      <xdr:colOff>438150</xdr:colOff>
      <xdr:row>7</xdr:row>
      <xdr:rowOff>9525</xdr:rowOff>
    </xdr:to>
    <xdr:sp>
      <xdr:nvSpPr>
        <xdr:cNvPr id="9" name="Text Box 14"/>
        <xdr:cNvSpPr txBox="1">
          <a:spLocks noChangeArrowheads="1"/>
        </xdr:cNvSpPr>
      </xdr:nvSpPr>
      <xdr:spPr>
        <a:xfrm>
          <a:off x="6010275" y="1200150"/>
          <a:ext cx="228600" cy="1619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438150</xdr:colOff>
      <xdr:row>6</xdr:row>
      <xdr:rowOff>47625</xdr:rowOff>
    </xdr:from>
    <xdr:to>
      <xdr:col>3</xdr:col>
      <xdr:colOff>666750</xdr:colOff>
      <xdr:row>7</xdr:row>
      <xdr:rowOff>9525</xdr:rowOff>
    </xdr:to>
    <xdr:sp>
      <xdr:nvSpPr>
        <xdr:cNvPr id="10" name="Text Box 14"/>
        <xdr:cNvSpPr txBox="1">
          <a:spLocks noChangeArrowheads="1"/>
        </xdr:cNvSpPr>
      </xdr:nvSpPr>
      <xdr:spPr>
        <a:xfrm>
          <a:off x="6238875" y="1200150"/>
          <a:ext cx="228600" cy="1619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1771650</xdr:colOff>
      <xdr:row>6</xdr:row>
      <xdr:rowOff>47625</xdr:rowOff>
    </xdr:from>
    <xdr:to>
      <xdr:col>3</xdr:col>
      <xdr:colOff>200025</xdr:colOff>
      <xdr:row>7</xdr:row>
      <xdr:rowOff>9525</xdr:rowOff>
    </xdr:to>
    <xdr:sp>
      <xdr:nvSpPr>
        <xdr:cNvPr id="11" name="Text Box 18"/>
        <xdr:cNvSpPr txBox="1">
          <a:spLocks noChangeArrowheads="1"/>
        </xdr:cNvSpPr>
      </xdr:nvSpPr>
      <xdr:spPr>
        <a:xfrm>
          <a:off x="5781675" y="1200150"/>
          <a:ext cx="219075" cy="161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6</xdr:row>
      <xdr:rowOff>47625</xdr:rowOff>
    </xdr:from>
    <xdr:to>
      <xdr:col>3</xdr:col>
      <xdr:colOff>895350</xdr:colOff>
      <xdr:row>7</xdr:row>
      <xdr:rowOff>9525</xdr:rowOff>
    </xdr:to>
    <xdr:sp>
      <xdr:nvSpPr>
        <xdr:cNvPr id="12" name="Text Box 14"/>
        <xdr:cNvSpPr txBox="1">
          <a:spLocks noChangeArrowheads="1"/>
        </xdr:cNvSpPr>
      </xdr:nvSpPr>
      <xdr:spPr>
        <a:xfrm>
          <a:off x="6467475" y="1200150"/>
          <a:ext cx="228600" cy="16192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
        <xdr:cNvSpPr txBox="1">
          <a:spLocks noChangeArrowheads="1"/>
        </xdr:cNvSpPr>
      </xdr:nvSpPr>
      <xdr:spPr>
        <a:xfrm>
          <a:off x="162877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2"/>
        <xdr:cNvSpPr txBox="1">
          <a:spLocks noChangeArrowheads="1"/>
        </xdr:cNvSpPr>
      </xdr:nvSpPr>
      <xdr:spPr>
        <a:xfrm>
          <a:off x="18478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xdr:nvSpPr>
        <xdr:cNvPr id="3" name="Text Box 3"/>
        <xdr:cNvSpPr txBox="1">
          <a:spLocks noChangeArrowheads="1"/>
        </xdr:cNvSpPr>
      </xdr:nvSpPr>
      <xdr:spPr>
        <a:xfrm>
          <a:off x="1628775"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xdr:nvSpPr>
        <xdr:cNvPr id="4" name="Text Box 4"/>
        <xdr:cNvSpPr txBox="1">
          <a:spLocks noChangeArrowheads="1"/>
        </xdr:cNvSpPr>
      </xdr:nvSpPr>
      <xdr:spPr>
        <a:xfrm>
          <a:off x="1847850"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5" name="Text Box 5"/>
        <xdr:cNvSpPr txBox="1">
          <a:spLocks noChangeArrowheads="1"/>
        </xdr:cNvSpPr>
      </xdr:nvSpPr>
      <xdr:spPr>
        <a:xfrm>
          <a:off x="2085975" y="0"/>
          <a:ext cx="2000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762000</xdr:colOff>
      <xdr:row>0</xdr:row>
      <xdr:rowOff>0</xdr:rowOff>
    </xdr:from>
    <xdr:to>
      <xdr:col>3</xdr:col>
      <xdr:colOff>114300</xdr:colOff>
      <xdr:row>0</xdr:row>
      <xdr:rowOff>0</xdr:rowOff>
    </xdr:to>
    <xdr:sp>
      <xdr:nvSpPr>
        <xdr:cNvPr id="6" name="Text Box 6"/>
        <xdr:cNvSpPr txBox="1">
          <a:spLocks noChangeArrowheads="1"/>
        </xdr:cNvSpPr>
      </xdr:nvSpPr>
      <xdr:spPr>
        <a:xfrm>
          <a:off x="2286000" y="0"/>
          <a:ext cx="1143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762000</xdr:colOff>
      <xdr:row>0</xdr:row>
      <xdr:rowOff>0</xdr:rowOff>
    </xdr:from>
    <xdr:to>
      <xdr:col>3</xdr:col>
      <xdr:colOff>133350</xdr:colOff>
      <xdr:row>0</xdr:row>
      <xdr:rowOff>0</xdr:rowOff>
    </xdr:to>
    <xdr:sp>
      <xdr:nvSpPr>
        <xdr:cNvPr id="7" name="Text Box 7"/>
        <xdr:cNvSpPr txBox="1">
          <a:spLocks noChangeArrowheads="1"/>
        </xdr:cNvSpPr>
      </xdr:nvSpPr>
      <xdr:spPr>
        <a:xfrm>
          <a:off x="2286000" y="0"/>
          <a:ext cx="133350" cy="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8" name="Text Box 8"/>
        <xdr:cNvSpPr txBox="1">
          <a:spLocks noChangeArrowheads="1"/>
        </xdr:cNvSpPr>
      </xdr:nvSpPr>
      <xdr:spPr>
        <a:xfrm>
          <a:off x="2085975" y="0"/>
          <a:ext cx="2000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11</xdr:row>
      <xdr:rowOff>85725</xdr:rowOff>
    </xdr:from>
    <xdr:to>
      <xdr:col>9</xdr:col>
      <xdr:colOff>333375</xdr:colOff>
      <xdr:row>49</xdr:row>
      <xdr:rowOff>28575</xdr:rowOff>
    </xdr:to>
    <xdr:sp>
      <xdr:nvSpPr>
        <xdr:cNvPr id="9" name="Text Box 10"/>
        <xdr:cNvSpPr txBox="1">
          <a:spLocks noChangeArrowheads="1"/>
        </xdr:cNvSpPr>
      </xdr:nvSpPr>
      <xdr:spPr>
        <a:xfrm>
          <a:off x="19050" y="2133600"/>
          <a:ext cx="5915025" cy="60960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Calibri"/>
              <a:ea typeface="Calibri"/>
              <a:cs typeface="Calibri"/>
            </a:rPr>
            <a:t>
 Recursos Corrientes: continúa su efecto positivo por el incremento en el valor de las entradas y la colocación de la nueva categoría de menores dispuesta por Resolución 142/2010.
 Gastos Corrientes: más allá de la incidencia del aumento salarial acordado por paritaria a partir de enero, no votado en la ley de presupuesto, y su influencia en la superación de las metas programadas. Debemos agregar el componente inflacionario, sobre todo en las licitaciones, lo cual se traduce en reconocimiento de mayores costos en contrataciones por aumentos de elementos como el combustible, incrementos de mayores costos laborales de los prestadores del servicio de limpieza y seguridad.
 Recursos Figurativos: el desfasaje en exceso en exceso se explica por la dosificación de remesas por parte de Tesorería General de la Provincia necesarias para cubrir las erogaciones de acuerdo a las órdenes de pago solicitadas en función del devengado.
Gastos de Capital: si bien se iniciaron procesos de compra de bienes de capital, el cumplimiento de las metas no se concretó tampoco durante el tercer trimestre, debido gran parte a la restricción de las importaciones de maquinaria pesada.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11</xdr:row>
      <xdr:rowOff>85725</xdr:rowOff>
    </xdr:from>
    <xdr:to>
      <xdr:col>9</xdr:col>
      <xdr:colOff>333375</xdr:colOff>
      <xdr:row>54</xdr:row>
      <xdr:rowOff>104775</xdr:rowOff>
    </xdr:to>
    <xdr:sp>
      <xdr:nvSpPr>
        <xdr:cNvPr id="10" name="Text Box 10"/>
        <xdr:cNvSpPr txBox="1">
          <a:spLocks noChangeArrowheads="1"/>
        </xdr:cNvSpPr>
      </xdr:nvSpPr>
      <xdr:spPr>
        <a:xfrm>
          <a:off x="19050" y="2133600"/>
          <a:ext cx="5915025" cy="69818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
Recursos Corrientes: El zoológico permanece cerrado por lo que es marcada el descenso de este tipo de recursos respecto de lo programado.
Gastos Corrientes: En el último trimestre se nos permite ejecutar el presupuesto que no se había podido utilizar en trimestres anteriores  razon por la cual se supera lo programado. 
Recursos Figurativos: De igual modo los recursos figurativos han superado lo programado porque han seguido el ritmo de los gastos corrientes. 
Gastos de Capital: Respecto de los gastos de capital a penas el último trimestre se realizaron pequeños volumen de gastos respecto al votado, cuyo uso permaneció restringido durante el ejercicio.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0</xdr:rowOff>
    </xdr:from>
    <xdr:to>
      <xdr:col>2</xdr:col>
      <xdr:colOff>333375</xdr:colOff>
      <xdr:row>0</xdr:row>
      <xdr:rowOff>0</xdr:rowOff>
    </xdr:to>
    <xdr:sp>
      <xdr:nvSpPr>
        <xdr:cNvPr id="1" name="Text Box 1"/>
        <xdr:cNvSpPr txBox="1">
          <a:spLocks noChangeArrowheads="1"/>
        </xdr:cNvSpPr>
      </xdr:nvSpPr>
      <xdr:spPr>
        <a:xfrm>
          <a:off x="1628775"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2</xdr:col>
      <xdr:colOff>323850</xdr:colOff>
      <xdr:row>0</xdr:row>
      <xdr:rowOff>0</xdr:rowOff>
    </xdr:from>
    <xdr:to>
      <xdr:col>2</xdr:col>
      <xdr:colOff>552450</xdr:colOff>
      <xdr:row>0</xdr:row>
      <xdr:rowOff>0</xdr:rowOff>
    </xdr:to>
    <xdr:sp>
      <xdr:nvSpPr>
        <xdr:cNvPr id="2" name="Text Box 2"/>
        <xdr:cNvSpPr txBox="1">
          <a:spLocks noChangeArrowheads="1"/>
        </xdr:cNvSpPr>
      </xdr:nvSpPr>
      <xdr:spPr>
        <a:xfrm>
          <a:off x="1847850" y="0"/>
          <a:ext cx="2286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2</a:t>
          </a:r>
        </a:p>
      </xdr:txBody>
    </xdr:sp>
    <xdr:clientData/>
  </xdr:twoCellAnchor>
  <xdr:twoCellAnchor>
    <xdr:from>
      <xdr:col>2</xdr:col>
      <xdr:colOff>104775</xdr:colOff>
      <xdr:row>0</xdr:row>
      <xdr:rowOff>0</xdr:rowOff>
    </xdr:from>
    <xdr:to>
      <xdr:col>2</xdr:col>
      <xdr:colOff>333375</xdr:colOff>
      <xdr:row>0</xdr:row>
      <xdr:rowOff>0</xdr:rowOff>
    </xdr:to>
    <xdr:sp>
      <xdr:nvSpPr>
        <xdr:cNvPr id="3" name="Text Box 3"/>
        <xdr:cNvSpPr txBox="1">
          <a:spLocks noChangeArrowheads="1"/>
        </xdr:cNvSpPr>
      </xdr:nvSpPr>
      <xdr:spPr>
        <a:xfrm>
          <a:off x="1628775"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0</xdr:row>
      <xdr:rowOff>0</xdr:rowOff>
    </xdr:from>
    <xdr:to>
      <xdr:col>2</xdr:col>
      <xdr:colOff>552450</xdr:colOff>
      <xdr:row>0</xdr:row>
      <xdr:rowOff>0</xdr:rowOff>
    </xdr:to>
    <xdr:sp>
      <xdr:nvSpPr>
        <xdr:cNvPr id="4" name="Text Box 4"/>
        <xdr:cNvSpPr txBox="1">
          <a:spLocks noChangeArrowheads="1"/>
        </xdr:cNvSpPr>
      </xdr:nvSpPr>
      <xdr:spPr>
        <a:xfrm>
          <a:off x="1847850" y="0"/>
          <a:ext cx="228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5" name="Text Box 5"/>
        <xdr:cNvSpPr txBox="1">
          <a:spLocks noChangeArrowheads="1"/>
        </xdr:cNvSpPr>
      </xdr:nvSpPr>
      <xdr:spPr>
        <a:xfrm>
          <a:off x="2085975" y="0"/>
          <a:ext cx="2000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762000</xdr:colOff>
      <xdr:row>0</xdr:row>
      <xdr:rowOff>0</xdr:rowOff>
    </xdr:from>
    <xdr:to>
      <xdr:col>3</xdr:col>
      <xdr:colOff>114300</xdr:colOff>
      <xdr:row>0</xdr:row>
      <xdr:rowOff>0</xdr:rowOff>
    </xdr:to>
    <xdr:sp>
      <xdr:nvSpPr>
        <xdr:cNvPr id="6" name="Text Box 6"/>
        <xdr:cNvSpPr txBox="1">
          <a:spLocks noChangeArrowheads="1"/>
        </xdr:cNvSpPr>
      </xdr:nvSpPr>
      <xdr:spPr>
        <a:xfrm>
          <a:off x="2286000" y="0"/>
          <a:ext cx="11430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4</a:t>
          </a:r>
        </a:p>
      </xdr:txBody>
    </xdr:sp>
    <xdr:clientData/>
  </xdr:twoCellAnchor>
  <xdr:twoCellAnchor>
    <xdr:from>
      <xdr:col>2</xdr:col>
      <xdr:colOff>762000</xdr:colOff>
      <xdr:row>0</xdr:row>
      <xdr:rowOff>0</xdr:rowOff>
    </xdr:from>
    <xdr:to>
      <xdr:col>3</xdr:col>
      <xdr:colOff>133350</xdr:colOff>
      <xdr:row>0</xdr:row>
      <xdr:rowOff>0</xdr:rowOff>
    </xdr:to>
    <xdr:sp>
      <xdr:nvSpPr>
        <xdr:cNvPr id="7" name="Text Box 7"/>
        <xdr:cNvSpPr txBox="1">
          <a:spLocks noChangeArrowheads="1"/>
        </xdr:cNvSpPr>
      </xdr:nvSpPr>
      <xdr:spPr>
        <a:xfrm>
          <a:off x="2286000" y="0"/>
          <a:ext cx="133350" cy="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0</xdr:row>
      <xdr:rowOff>0</xdr:rowOff>
    </xdr:from>
    <xdr:to>
      <xdr:col>2</xdr:col>
      <xdr:colOff>762000</xdr:colOff>
      <xdr:row>0</xdr:row>
      <xdr:rowOff>0</xdr:rowOff>
    </xdr:to>
    <xdr:sp>
      <xdr:nvSpPr>
        <xdr:cNvPr id="8" name="Text Box 8"/>
        <xdr:cNvSpPr txBox="1">
          <a:spLocks noChangeArrowheads="1"/>
        </xdr:cNvSpPr>
      </xdr:nvSpPr>
      <xdr:spPr>
        <a:xfrm>
          <a:off x="2085975" y="0"/>
          <a:ext cx="2000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11</xdr:row>
      <xdr:rowOff>85725</xdr:rowOff>
    </xdr:from>
    <xdr:to>
      <xdr:col>9</xdr:col>
      <xdr:colOff>323850</xdr:colOff>
      <xdr:row>49</xdr:row>
      <xdr:rowOff>47625</xdr:rowOff>
    </xdr:to>
    <xdr:sp>
      <xdr:nvSpPr>
        <xdr:cNvPr id="9" name="Text Box 9"/>
        <xdr:cNvSpPr txBox="1">
          <a:spLocks noChangeArrowheads="1"/>
        </xdr:cNvSpPr>
      </xdr:nvSpPr>
      <xdr:spPr>
        <a:xfrm>
          <a:off x="19050" y="2133600"/>
          <a:ext cx="5905500" cy="6115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rPr>
            <a:t>
La posibilidad de aumentar los recursos depende de la apertura del Jardín Zoológico, lo cual por ahora está a criterio de la función política.
Conforme a lo expresado en el trimestre anterior, el déficit respecto de lo programado en la ejecución de los gastos se compensa de alguna manera con el exceso producido en este.
En cuanto a los Recursos Figurativos dependen de las decisiones del Ministerio de Hacienda en cuanto a la distribución de remesas.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zoomScalePageLayoutView="0" workbookViewId="0" topLeftCell="E11">
      <selection activeCell="K16" sqref="K16"/>
    </sheetView>
  </sheetViews>
  <sheetFormatPr defaultColWidth="11.421875" defaultRowHeight="12.75"/>
  <cols>
    <col min="1" max="1" width="15.57421875" style="42" customWidth="1"/>
    <col min="2" max="2" width="16.140625" style="42" bestFit="1" customWidth="1"/>
    <col min="3" max="4" width="14.140625" style="42" customWidth="1"/>
    <col min="5" max="6" width="16.7109375" style="42" bestFit="1" customWidth="1"/>
    <col min="7" max="8" width="16.140625" style="42" bestFit="1" customWidth="1"/>
    <col min="9" max="9" width="15.57421875" style="42" bestFit="1" customWidth="1"/>
    <col min="10" max="10" width="15.140625" style="42" bestFit="1" customWidth="1"/>
    <col min="11" max="11" width="19.00390625" style="42" bestFit="1" customWidth="1"/>
    <col min="12" max="12" width="14.140625" style="42" customWidth="1"/>
    <col min="13" max="13" width="13.140625" style="42" bestFit="1" customWidth="1"/>
    <col min="14" max="14" width="20.7109375" style="42" customWidth="1"/>
    <col min="15" max="16" width="11.421875" style="42" customWidth="1"/>
    <col min="17" max="17" width="11.8515625" style="42" bestFit="1" customWidth="1"/>
    <col min="18" max="16384" width="11.421875" style="42" customWidth="1"/>
  </cols>
  <sheetData>
    <row r="1" spans="1:12" ht="15">
      <c r="A1" s="236" t="s">
        <v>31</v>
      </c>
      <c r="B1" s="236"/>
      <c r="C1" s="236"/>
      <c r="D1" s="236"/>
      <c r="E1" s="236"/>
      <c r="F1" s="236"/>
      <c r="G1" s="236"/>
      <c r="H1" s="236"/>
      <c r="I1" s="236"/>
      <c r="J1" s="236"/>
      <c r="K1" s="236"/>
      <c r="L1" s="236"/>
    </row>
    <row r="2" spans="1:6" ht="15">
      <c r="A2" s="26"/>
      <c r="B2" s="26"/>
      <c r="C2" s="27"/>
      <c r="D2" s="27"/>
      <c r="E2" s="27"/>
      <c r="F2" s="27"/>
    </row>
    <row r="3" spans="1:6" ht="15">
      <c r="A3" s="26" t="s">
        <v>55</v>
      </c>
      <c r="B3" s="26"/>
      <c r="C3" s="27"/>
      <c r="D3" s="27"/>
      <c r="E3" s="27"/>
      <c r="F3" s="27"/>
    </row>
    <row r="4" spans="1:6" ht="17.25" customHeight="1" thickBot="1">
      <c r="A4" s="26"/>
      <c r="B4" s="26"/>
      <c r="C4" s="27"/>
      <c r="D4" s="27"/>
      <c r="E4" s="27"/>
      <c r="F4" s="27"/>
    </row>
    <row r="5" spans="1:12" ht="17.25" customHeight="1">
      <c r="A5" s="28" t="s">
        <v>33</v>
      </c>
      <c r="B5" s="29"/>
      <c r="C5" s="30"/>
      <c r="D5" s="30" t="s">
        <v>15</v>
      </c>
      <c r="E5" s="51"/>
      <c r="F5" s="51"/>
      <c r="G5" s="51"/>
      <c r="H5" s="51"/>
      <c r="I5" s="51"/>
      <c r="J5" s="51"/>
      <c r="K5" s="39" t="s">
        <v>32</v>
      </c>
      <c r="L5" s="38" t="s">
        <v>162</v>
      </c>
    </row>
    <row r="6" spans="1:12" ht="17.25" customHeight="1">
      <c r="A6" s="31"/>
      <c r="B6" s="32"/>
      <c r="C6" s="56"/>
      <c r="D6" s="33"/>
      <c r="E6" s="52"/>
      <c r="F6" s="52"/>
      <c r="G6" s="52"/>
      <c r="H6" s="52"/>
      <c r="I6" s="52"/>
      <c r="J6" s="52"/>
      <c r="K6" s="33"/>
      <c r="L6" s="34"/>
    </row>
    <row r="7" spans="1:12" ht="17.25" customHeight="1" thickBot="1">
      <c r="A7" s="135" t="s">
        <v>182</v>
      </c>
      <c r="B7" s="53"/>
      <c r="C7" s="57" t="s">
        <v>89</v>
      </c>
      <c r="D7" s="219"/>
      <c r="E7" s="53"/>
      <c r="F7" s="53"/>
      <c r="G7" s="53"/>
      <c r="H7" s="53"/>
      <c r="I7" s="53"/>
      <c r="J7" s="53"/>
      <c r="K7" s="36"/>
      <c r="L7" s="37"/>
    </row>
    <row r="8" ht="13.5" thickBot="1">
      <c r="F8" s="43"/>
    </row>
    <row r="9" spans="1:12" s="44" customFormat="1" ht="69" customHeight="1">
      <c r="A9" s="237" t="s">
        <v>38</v>
      </c>
      <c r="B9" s="239" t="s">
        <v>39</v>
      </c>
      <c r="C9" s="241" t="s">
        <v>56</v>
      </c>
      <c r="D9" s="242"/>
      <c r="E9" s="232" t="s">
        <v>57</v>
      </c>
      <c r="F9" s="232" t="s">
        <v>40</v>
      </c>
      <c r="G9" s="234" t="s">
        <v>41</v>
      </c>
      <c r="H9" s="232" t="s">
        <v>58</v>
      </c>
      <c r="I9" s="243" t="s">
        <v>42</v>
      </c>
      <c r="J9" s="239" t="s">
        <v>43</v>
      </c>
      <c r="K9" s="239" t="s">
        <v>44</v>
      </c>
      <c r="L9" s="230" t="s">
        <v>45</v>
      </c>
    </row>
    <row r="10" spans="1:12" s="44" customFormat="1" ht="23.25" customHeight="1" thickBot="1">
      <c r="A10" s="238"/>
      <c r="B10" s="240" t="s">
        <v>46</v>
      </c>
      <c r="C10" s="45" t="s">
        <v>47</v>
      </c>
      <c r="D10" s="45" t="s">
        <v>48</v>
      </c>
      <c r="E10" s="233"/>
      <c r="F10" s="233"/>
      <c r="G10" s="235"/>
      <c r="H10" s="233"/>
      <c r="I10" s="244"/>
      <c r="J10" s="240"/>
      <c r="K10" s="240"/>
      <c r="L10" s="231"/>
    </row>
    <row r="11" spans="1:12" s="64" customFormat="1" ht="15" customHeight="1" thickBot="1">
      <c r="A11" s="58" t="s">
        <v>34</v>
      </c>
      <c r="B11" s="59" t="s">
        <v>35</v>
      </c>
      <c r="C11" s="60" t="s">
        <v>36</v>
      </c>
      <c r="D11" s="60" t="s">
        <v>37</v>
      </c>
      <c r="E11" s="59" t="s">
        <v>59</v>
      </c>
      <c r="F11" s="59" t="s">
        <v>60</v>
      </c>
      <c r="G11" s="61" t="s">
        <v>61</v>
      </c>
      <c r="H11" s="59" t="s">
        <v>62</v>
      </c>
      <c r="I11" s="62" t="s">
        <v>63</v>
      </c>
      <c r="J11" s="59" t="s">
        <v>64</v>
      </c>
      <c r="K11" s="59" t="s">
        <v>65</v>
      </c>
      <c r="L11" s="63" t="s">
        <v>66</v>
      </c>
    </row>
    <row r="12" spans="1:12" s="44" customFormat="1" ht="45" customHeight="1" thickBot="1">
      <c r="A12" s="139" t="s">
        <v>49</v>
      </c>
      <c r="B12" s="55">
        <v>64019741</v>
      </c>
      <c r="C12" s="55">
        <v>0</v>
      </c>
      <c r="D12" s="55">
        <v>0</v>
      </c>
      <c r="E12" s="118">
        <f aca="true" t="shared" si="0" ref="E12:E21">+B12+C12-D12</f>
        <v>64019741</v>
      </c>
      <c r="F12" s="55">
        <v>63655845.21</v>
      </c>
      <c r="G12" s="55">
        <v>78889395.61</v>
      </c>
      <c r="H12" s="55">
        <v>78889395.61</v>
      </c>
      <c r="I12" s="55">
        <v>77779923.86</v>
      </c>
      <c r="J12" s="118">
        <f aca="true" t="shared" si="1" ref="J12:J18">+G12-H12</f>
        <v>0</v>
      </c>
      <c r="K12" s="118">
        <f aca="true" t="shared" si="2" ref="K12:K21">+E12-F12</f>
        <v>363895.7899999991</v>
      </c>
      <c r="L12" s="119">
        <f aca="true" t="shared" si="3" ref="L12:L21">+H12-I12</f>
        <v>1109471.75</v>
      </c>
    </row>
    <row r="13" spans="1:12" s="44" customFormat="1" ht="45" customHeight="1" thickBot="1">
      <c r="A13" s="160" t="s">
        <v>50</v>
      </c>
      <c r="B13" s="161">
        <v>16047634</v>
      </c>
      <c r="C13" s="161">
        <v>4800000</v>
      </c>
      <c r="D13" s="161">
        <v>90000</v>
      </c>
      <c r="E13" s="118">
        <f t="shared" si="0"/>
        <v>20757634</v>
      </c>
      <c r="F13" s="161">
        <v>16848514.5</v>
      </c>
      <c r="G13" s="161">
        <v>14830930.77</v>
      </c>
      <c r="H13" s="161">
        <v>14394515.34</v>
      </c>
      <c r="I13" s="161">
        <v>12508698.68</v>
      </c>
      <c r="J13" s="162">
        <f t="shared" si="1"/>
        <v>436415.4299999997</v>
      </c>
      <c r="K13" s="162">
        <f t="shared" si="2"/>
        <v>3909119.5</v>
      </c>
      <c r="L13" s="163">
        <f t="shared" si="3"/>
        <v>1885816.6600000001</v>
      </c>
    </row>
    <row r="14" spans="1:12" s="44" customFormat="1" ht="45" customHeight="1" thickBot="1">
      <c r="A14" s="160" t="s">
        <v>51</v>
      </c>
      <c r="B14" s="161">
        <v>16075826</v>
      </c>
      <c r="C14" s="161">
        <v>2816000</v>
      </c>
      <c r="D14" s="161">
        <v>616000</v>
      </c>
      <c r="E14" s="118">
        <f t="shared" si="0"/>
        <v>18275826</v>
      </c>
      <c r="F14" s="161">
        <v>14345565.65</v>
      </c>
      <c r="G14" s="161">
        <v>14303894.48</v>
      </c>
      <c r="H14" s="161">
        <v>13464804.23</v>
      </c>
      <c r="I14" s="161">
        <v>12998039.03</v>
      </c>
      <c r="J14" s="162">
        <f t="shared" si="1"/>
        <v>839090.25</v>
      </c>
      <c r="K14" s="162">
        <f t="shared" si="2"/>
        <v>3930260.3499999996</v>
      </c>
      <c r="L14" s="163">
        <f t="shared" si="3"/>
        <v>466765.2000000011</v>
      </c>
    </row>
    <row r="15" spans="1:12" s="44" customFormat="1" ht="45" customHeight="1" hidden="1">
      <c r="A15" s="160" t="s">
        <v>159</v>
      </c>
      <c r="B15" s="161"/>
      <c r="C15" s="161"/>
      <c r="D15" s="161">
        <v>0</v>
      </c>
      <c r="E15" s="118">
        <f t="shared" si="0"/>
        <v>0</v>
      </c>
      <c r="F15" s="161"/>
      <c r="G15" s="161">
        <v>0</v>
      </c>
      <c r="H15" s="161">
        <v>0</v>
      </c>
      <c r="I15" s="161"/>
      <c r="J15" s="162">
        <f t="shared" si="1"/>
        <v>0</v>
      </c>
      <c r="K15" s="162">
        <f>+E15-F15</f>
        <v>0</v>
      </c>
      <c r="L15" s="163">
        <f>+H15-I15</f>
        <v>0</v>
      </c>
    </row>
    <row r="16" spans="1:12" s="44" customFormat="1" ht="45" customHeight="1" thickBot="1">
      <c r="A16" s="160" t="s">
        <v>183</v>
      </c>
      <c r="B16" s="161">
        <v>5000000</v>
      </c>
      <c r="C16" s="161">
        <v>0</v>
      </c>
      <c r="D16" s="161">
        <v>0</v>
      </c>
      <c r="E16" s="118">
        <f t="shared" si="0"/>
        <v>5000000</v>
      </c>
      <c r="F16" s="161">
        <v>79279.2</v>
      </c>
      <c r="G16" s="161">
        <v>79279.2</v>
      </c>
      <c r="H16" s="161">
        <v>79279.2</v>
      </c>
      <c r="I16" s="161">
        <v>0</v>
      </c>
      <c r="J16" s="162">
        <f t="shared" si="1"/>
        <v>0</v>
      </c>
      <c r="K16" s="162">
        <f>+E16-F16</f>
        <v>4920720.8</v>
      </c>
      <c r="L16" s="163">
        <f>+H16-I16</f>
        <v>79279.2</v>
      </c>
    </row>
    <row r="17" spans="1:12" s="44" customFormat="1" ht="45" customHeight="1" thickBot="1">
      <c r="A17" s="160" t="s">
        <v>173</v>
      </c>
      <c r="B17" s="161">
        <v>0</v>
      </c>
      <c r="C17" s="161"/>
      <c r="D17" s="161">
        <v>0</v>
      </c>
      <c r="E17" s="118">
        <f t="shared" si="0"/>
        <v>0</v>
      </c>
      <c r="F17" s="161">
        <v>0</v>
      </c>
      <c r="G17" s="161">
        <v>0</v>
      </c>
      <c r="H17" s="161">
        <v>0</v>
      </c>
      <c r="I17" s="161">
        <v>0</v>
      </c>
      <c r="J17" s="162">
        <f t="shared" si="1"/>
        <v>0</v>
      </c>
      <c r="K17" s="162">
        <f>+E17-F17</f>
        <v>0</v>
      </c>
      <c r="L17" s="163">
        <f>+H17-I17</f>
        <v>0</v>
      </c>
    </row>
    <row r="18" spans="1:12" s="44" customFormat="1" ht="45" customHeight="1" thickBot="1">
      <c r="A18" s="160" t="s">
        <v>52</v>
      </c>
      <c r="B18" s="161">
        <v>25415</v>
      </c>
      <c r="C18" s="161">
        <v>90000</v>
      </c>
      <c r="D18" s="161">
        <v>0</v>
      </c>
      <c r="E18" s="118">
        <f t="shared" si="0"/>
        <v>115415</v>
      </c>
      <c r="F18" s="161">
        <v>68310</v>
      </c>
      <c r="G18" s="161">
        <v>68310</v>
      </c>
      <c r="H18" s="161">
        <v>68310</v>
      </c>
      <c r="I18" s="161">
        <v>0</v>
      </c>
      <c r="J18" s="162">
        <f t="shared" si="1"/>
        <v>0</v>
      </c>
      <c r="K18" s="162">
        <f>+E18-F18</f>
        <v>47105</v>
      </c>
      <c r="L18" s="163">
        <f>+H18-I18</f>
        <v>68310</v>
      </c>
    </row>
    <row r="19" spans="1:12" s="44" customFormat="1" ht="45" customHeight="1" hidden="1">
      <c r="A19" s="160" t="s">
        <v>159</v>
      </c>
      <c r="B19" s="161"/>
      <c r="C19" s="161"/>
      <c r="D19" s="161"/>
      <c r="E19" s="118">
        <f t="shared" si="0"/>
        <v>0</v>
      </c>
      <c r="F19" s="161"/>
      <c r="G19" s="161"/>
      <c r="H19" s="161"/>
      <c r="I19" s="161"/>
      <c r="J19" s="162"/>
      <c r="K19" s="162"/>
      <c r="L19" s="163"/>
    </row>
    <row r="20" spans="1:12" s="44" customFormat="1" ht="45" customHeight="1" hidden="1">
      <c r="A20" s="140" t="s">
        <v>53</v>
      </c>
      <c r="B20" s="136"/>
      <c r="C20" s="136"/>
      <c r="D20" s="136"/>
      <c r="E20" s="118">
        <f t="shared" si="0"/>
        <v>0</v>
      </c>
      <c r="F20" s="136"/>
      <c r="G20" s="136"/>
      <c r="H20" s="136"/>
      <c r="I20" s="136"/>
      <c r="J20" s="137">
        <f>+G20-H20</f>
        <v>0</v>
      </c>
      <c r="K20" s="137">
        <f t="shared" si="2"/>
        <v>0</v>
      </c>
      <c r="L20" s="138">
        <f t="shared" si="3"/>
        <v>0</v>
      </c>
    </row>
    <row r="21" spans="1:12" s="44" customFormat="1" ht="45" customHeight="1" thickBot="1">
      <c r="A21" s="140" t="s">
        <v>144</v>
      </c>
      <c r="B21" s="136">
        <v>0</v>
      </c>
      <c r="C21" s="136">
        <v>9891554.08</v>
      </c>
      <c r="D21" s="136">
        <v>395895.59</v>
      </c>
      <c r="E21" s="118">
        <f t="shared" si="0"/>
        <v>9495658.49</v>
      </c>
      <c r="F21" s="161">
        <v>9861019.49</v>
      </c>
      <c r="G21" s="161">
        <v>9861019.49</v>
      </c>
      <c r="H21" s="161">
        <v>9861019.49</v>
      </c>
      <c r="I21" s="161">
        <v>9861019.49</v>
      </c>
      <c r="J21" s="137">
        <f>+G21-H21</f>
        <v>0</v>
      </c>
      <c r="K21" s="137">
        <f t="shared" si="2"/>
        <v>-365361</v>
      </c>
      <c r="L21" s="138">
        <f t="shared" si="3"/>
        <v>0</v>
      </c>
    </row>
    <row r="22" spans="1:12" s="47" customFormat="1" ht="26.25" customHeight="1" thickBot="1">
      <c r="A22" s="157" t="s">
        <v>87</v>
      </c>
      <c r="B22" s="158">
        <f>SUM(B12:B21)</f>
        <v>101168616</v>
      </c>
      <c r="C22" s="158">
        <f aca="true" t="shared" si="4" ref="C22:L22">SUM(C12:C21)</f>
        <v>17597554.08</v>
      </c>
      <c r="D22" s="158">
        <f t="shared" si="4"/>
        <v>1101895.59</v>
      </c>
      <c r="E22" s="158">
        <f t="shared" si="4"/>
        <v>117664274.49</v>
      </c>
      <c r="F22" s="158">
        <f t="shared" si="4"/>
        <v>104858534.05000001</v>
      </c>
      <c r="G22" s="158">
        <f t="shared" si="4"/>
        <v>118032829.55</v>
      </c>
      <c r="H22" s="158">
        <f t="shared" si="4"/>
        <v>116757323.87</v>
      </c>
      <c r="I22" s="158">
        <f t="shared" si="4"/>
        <v>113147681.05999999</v>
      </c>
      <c r="J22" s="158">
        <f t="shared" si="4"/>
        <v>1275505.6799999997</v>
      </c>
      <c r="K22" s="158">
        <f t="shared" si="4"/>
        <v>12805740.439999998</v>
      </c>
      <c r="L22" s="159">
        <f t="shared" si="4"/>
        <v>3609642.8100000015</v>
      </c>
    </row>
    <row r="23" spans="2:12" ht="12.75">
      <c r="B23" s="48"/>
      <c r="C23" s="48"/>
      <c r="D23" s="48"/>
      <c r="E23" s="214"/>
      <c r="F23" s="48"/>
      <c r="G23" s="48"/>
      <c r="H23" s="48"/>
      <c r="I23" s="48"/>
      <c r="J23" s="48"/>
      <c r="K23" s="48"/>
      <c r="L23" s="48"/>
    </row>
    <row r="24" spans="3:12" ht="12.75">
      <c r="C24" s="43"/>
      <c r="E24" s="213"/>
      <c r="F24" s="43"/>
      <c r="G24" s="43"/>
      <c r="J24" s="43"/>
      <c r="K24" s="43"/>
      <c r="L24" s="43"/>
    </row>
    <row r="25" ht="12.75">
      <c r="D25" s="50"/>
    </row>
    <row r="26" ht="12.75">
      <c r="D26" s="50"/>
    </row>
    <row r="27" ht="12.75">
      <c r="D27" s="50"/>
    </row>
    <row r="28" ht="12.75">
      <c r="D28" s="50"/>
    </row>
    <row r="29" ht="12.75">
      <c r="D29" s="50"/>
    </row>
    <row r="30" ht="12.75">
      <c r="D30" s="50"/>
    </row>
    <row r="31" ht="12.75">
      <c r="D31" s="50"/>
    </row>
    <row r="32" ht="12.75">
      <c r="C32" s="43"/>
    </row>
    <row r="33" ht="12.75">
      <c r="D33" s="43"/>
    </row>
    <row r="43" spans="1:2" ht="12.75">
      <c r="A43" s="210"/>
      <c r="B43" s="52"/>
    </row>
    <row r="44" spans="1:2" ht="12.75">
      <c r="A44" s="52"/>
      <c r="B44" s="52"/>
    </row>
    <row r="45" spans="1:2" ht="12.75">
      <c r="A45" s="52"/>
      <c r="B45" s="52"/>
    </row>
  </sheetData>
  <sheetProtection/>
  <mergeCells count="12">
    <mergeCell ref="A1:L1"/>
    <mergeCell ref="A9:A10"/>
    <mergeCell ref="B9:B10"/>
    <mergeCell ref="C9:D9"/>
    <mergeCell ref="E9:E10"/>
    <mergeCell ref="I9:I10"/>
    <mergeCell ref="J9:J10"/>
    <mergeCell ref="K9:K10"/>
    <mergeCell ref="L9:L10"/>
    <mergeCell ref="F9:F10"/>
    <mergeCell ref="G9:G10"/>
    <mergeCell ref="H9:H10"/>
  </mergeCells>
  <printOptions horizontalCentered="1" verticalCentered="1"/>
  <pageMargins left="0.21" right="0.24" top="0.4724409448818898" bottom="0.984251968503937" header="0" footer="0"/>
  <pageSetup horizontalDpi="600" verticalDpi="600" orientation="landscape" paperSize="5" scale="80"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4">
      <selection activeCell="H18" sqref="H18"/>
    </sheetView>
  </sheetViews>
  <sheetFormatPr defaultColWidth="11.421875" defaultRowHeight="12.75"/>
  <cols>
    <col min="1" max="9" width="14.140625" style="42" customWidth="1"/>
    <col min="10" max="10" width="20.7109375" style="42" customWidth="1"/>
    <col min="11" max="12" width="11.421875" style="42" customWidth="1"/>
    <col min="13" max="13" width="11.8515625" style="42" bestFit="1" customWidth="1"/>
    <col min="14" max="16384" width="11.421875" style="42" customWidth="1"/>
  </cols>
  <sheetData>
    <row r="1" spans="1:9" ht="15">
      <c r="A1" s="236" t="s">
        <v>31</v>
      </c>
      <c r="B1" s="236"/>
      <c r="C1" s="236"/>
      <c r="D1" s="236"/>
      <c r="E1" s="236"/>
      <c r="F1" s="236"/>
      <c r="G1" s="236"/>
      <c r="H1" s="236"/>
      <c r="I1" s="236"/>
    </row>
    <row r="2" spans="2:3" ht="15">
      <c r="B2" s="26"/>
      <c r="C2" s="27"/>
    </row>
    <row r="3" spans="1:3" ht="15">
      <c r="A3" s="26" t="s">
        <v>174</v>
      </c>
      <c r="C3" s="27"/>
    </row>
    <row r="4" spans="2:3" ht="17.25" customHeight="1" thickBot="1">
      <c r="B4" s="26"/>
      <c r="C4" s="27"/>
    </row>
    <row r="5" spans="1:9" ht="17.25" customHeight="1">
      <c r="A5" s="28" t="s">
        <v>33</v>
      </c>
      <c r="B5" s="51"/>
      <c r="C5" s="51"/>
      <c r="D5" s="30" t="s">
        <v>15</v>
      </c>
      <c r="E5" s="51"/>
      <c r="F5" s="51"/>
      <c r="G5" s="51"/>
      <c r="H5" s="39" t="s">
        <v>32</v>
      </c>
      <c r="I5" s="38" t="s">
        <v>162</v>
      </c>
    </row>
    <row r="6" spans="1:9" ht="17.25" customHeight="1">
      <c r="A6" s="31"/>
      <c r="B6" s="52"/>
      <c r="C6" s="52"/>
      <c r="D6" s="52"/>
      <c r="E6" s="52"/>
      <c r="F6" s="52"/>
      <c r="G6" s="52"/>
      <c r="H6" s="52"/>
      <c r="I6" s="34"/>
    </row>
    <row r="7" spans="1:9" ht="17.25" customHeight="1" thickBot="1">
      <c r="A7" s="135" t="s">
        <v>182</v>
      </c>
      <c r="B7" s="53"/>
      <c r="C7" s="57" t="s">
        <v>89</v>
      </c>
      <c r="D7" s="219"/>
      <c r="E7" s="53"/>
      <c r="F7" s="53"/>
      <c r="G7" s="53"/>
      <c r="H7" s="53"/>
      <c r="I7" s="37"/>
    </row>
    <row r="8" ht="13.5" thickBot="1">
      <c r="C8" s="43"/>
    </row>
    <row r="9" spans="2:8" s="44" customFormat="1" ht="69" customHeight="1" thickBot="1">
      <c r="B9" s="65" t="s">
        <v>38</v>
      </c>
      <c r="C9" s="66" t="s">
        <v>67</v>
      </c>
      <c r="D9" s="66" t="s">
        <v>68</v>
      </c>
      <c r="E9" s="66" t="s">
        <v>69</v>
      </c>
      <c r="F9" s="66" t="s">
        <v>70</v>
      </c>
      <c r="G9" s="66" t="s">
        <v>71</v>
      </c>
      <c r="H9" s="67" t="s">
        <v>72</v>
      </c>
    </row>
    <row r="10" spans="2:8" s="64" customFormat="1" ht="15" customHeight="1" thickBot="1">
      <c r="B10" s="58" t="s">
        <v>34</v>
      </c>
      <c r="C10" s="59" t="s">
        <v>35</v>
      </c>
      <c r="D10" s="61" t="s">
        <v>36</v>
      </c>
      <c r="E10" s="59" t="s">
        <v>37</v>
      </c>
      <c r="F10" s="62" t="s">
        <v>73</v>
      </c>
      <c r="G10" s="59" t="s">
        <v>74</v>
      </c>
      <c r="H10" s="63" t="s">
        <v>75</v>
      </c>
    </row>
    <row r="11" spans="2:8" s="44" customFormat="1" ht="45" customHeight="1" thickBot="1">
      <c r="B11" s="54" t="s">
        <v>49</v>
      </c>
      <c r="C11" s="55">
        <v>0</v>
      </c>
      <c r="D11" s="55">
        <v>22152585.8</v>
      </c>
      <c r="E11" s="55">
        <v>22152585.8</v>
      </c>
      <c r="F11" s="55">
        <v>24328565.5</v>
      </c>
      <c r="G11" s="118">
        <f aca="true" t="shared" si="0" ref="G11:H16">+D11-E11</f>
        <v>0</v>
      </c>
      <c r="H11" s="119">
        <f t="shared" si="0"/>
        <v>-2175979.6999999993</v>
      </c>
    </row>
    <row r="12" spans="2:8" s="44" customFormat="1" ht="45" customHeight="1">
      <c r="B12" s="54" t="s">
        <v>50</v>
      </c>
      <c r="C12" s="55">
        <v>8249158.26</v>
      </c>
      <c r="D12" s="55">
        <v>7935308.22</v>
      </c>
      <c r="E12" s="55">
        <v>7498892.79</v>
      </c>
      <c r="F12" s="55">
        <v>5888723.21</v>
      </c>
      <c r="G12" s="118">
        <f t="shared" si="0"/>
        <v>436415.4299999997</v>
      </c>
      <c r="H12" s="119">
        <f t="shared" si="0"/>
        <v>1610169.58</v>
      </c>
    </row>
    <row r="13" spans="2:8" s="44" customFormat="1" ht="45" customHeight="1">
      <c r="B13" s="165" t="s">
        <v>133</v>
      </c>
      <c r="C13" s="161">
        <v>5037711.43</v>
      </c>
      <c r="D13" s="161">
        <v>5847305.95</v>
      </c>
      <c r="E13" s="161">
        <v>5008215.7</v>
      </c>
      <c r="F13" s="161">
        <v>5014871.21</v>
      </c>
      <c r="G13" s="162">
        <f t="shared" si="0"/>
        <v>839090.25</v>
      </c>
      <c r="H13" s="163">
        <f t="shared" si="0"/>
        <v>-6655.5099999997765</v>
      </c>
    </row>
    <row r="14" spans="2:8" s="44" customFormat="1" ht="45" customHeight="1">
      <c r="B14" s="218" t="s">
        <v>183</v>
      </c>
      <c r="C14" s="136">
        <v>79279.2</v>
      </c>
      <c r="D14" s="136">
        <v>79279.2</v>
      </c>
      <c r="E14" s="136">
        <v>79279.2</v>
      </c>
      <c r="F14" s="136"/>
      <c r="G14" s="162">
        <f>+D14-E14</f>
        <v>0</v>
      </c>
      <c r="H14" s="163">
        <f>+E14-F14</f>
        <v>79279.2</v>
      </c>
    </row>
    <row r="15" spans="2:8" s="44" customFormat="1" ht="45" customHeight="1">
      <c r="B15" s="165" t="s">
        <v>52</v>
      </c>
      <c r="C15" s="161">
        <v>68310</v>
      </c>
      <c r="D15" s="161">
        <v>68310</v>
      </c>
      <c r="E15" s="161">
        <v>68310</v>
      </c>
      <c r="F15" s="161"/>
      <c r="G15" s="162">
        <f t="shared" si="0"/>
        <v>0</v>
      </c>
      <c r="H15" s="163">
        <f t="shared" si="0"/>
        <v>68310</v>
      </c>
    </row>
    <row r="16" spans="2:8" s="44" customFormat="1" ht="45" customHeight="1" hidden="1" thickBot="1">
      <c r="B16" s="165" t="s">
        <v>53</v>
      </c>
      <c r="C16" s="161"/>
      <c r="D16" s="161"/>
      <c r="E16" s="161"/>
      <c r="F16" s="161"/>
      <c r="G16" s="162">
        <f t="shared" si="0"/>
        <v>0</v>
      </c>
      <c r="H16" s="163">
        <f t="shared" si="0"/>
        <v>0</v>
      </c>
    </row>
    <row r="17" spans="2:8" s="44" customFormat="1" ht="45" customHeight="1" thickBot="1">
      <c r="B17" s="166" t="s">
        <v>144</v>
      </c>
      <c r="C17" s="161">
        <v>307912.04</v>
      </c>
      <c r="D17" s="161">
        <v>307912.04</v>
      </c>
      <c r="E17" s="161">
        <v>307912.04</v>
      </c>
      <c r="F17" s="161">
        <v>307912.04</v>
      </c>
      <c r="G17" s="164">
        <f>+D17-E17</f>
        <v>0</v>
      </c>
      <c r="H17" s="167">
        <f>+E17-F17</f>
        <v>0</v>
      </c>
    </row>
    <row r="18" spans="2:8" s="47" customFormat="1" ht="26.25" customHeight="1" thickBot="1">
      <c r="B18" s="168" t="s">
        <v>54</v>
      </c>
      <c r="C18" s="158">
        <f aca="true" t="shared" si="1" ref="C18:H18">SUM(C11:C17)</f>
        <v>13742370.929999998</v>
      </c>
      <c r="D18" s="158">
        <f t="shared" si="1"/>
        <v>36390701.21</v>
      </c>
      <c r="E18" s="158">
        <f t="shared" si="1"/>
        <v>35115195.53</v>
      </c>
      <c r="F18" s="158">
        <f t="shared" si="1"/>
        <v>35540071.96</v>
      </c>
      <c r="G18" s="158">
        <f t="shared" si="1"/>
        <v>1275505.6799999997</v>
      </c>
      <c r="H18" s="159">
        <f t="shared" si="1"/>
        <v>-424876.42999999895</v>
      </c>
    </row>
    <row r="19" spans="3:8" ht="12.75">
      <c r="C19" s="48"/>
      <c r="D19" s="48"/>
      <c r="E19" s="48"/>
      <c r="F19" s="49"/>
      <c r="G19" s="48"/>
      <c r="H19" s="48"/>
    </row>
    <row r="21" ht="12.75">
      <c r="F21" s="43"/>
    </row>
  </sheetData>
  <sheetProtection/>
  <mergeCells count="1">
    <mergeCell ref="A1:I1"/>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H28"/>
  <sheetViews>
    <sheetView zoomScalePageLayoutView="0" workbookViewId="0" topLeftCell="C12">
      <selection activeCell="H24" sqref="H24"/>
    </sheetView>
  </sheetViews>
  <sheetFormatPr defaultColWidth="11.57421875" defaultRowHeight="12.75"/>
  <cols>
    <col min="1" max="1" width="33.57421875" style="42" customWidth="1"/>
    <col min="2" max="2" width="21.28125" style="42" customWidth="1"/>
    <col min="3" max="3" width="18.57421875" style="42" customWidth="1"/>
    <col min="4" max="4" width="19.00390625" style="42" customWidth="1"/>
    <col min="5" max="5" width="20.28125" style="42" customWidth="1"/>
    <col min="6" max="8" width="21.28125" style="42" customWidth="1"/>
    <col min="9" max="16384" width="11.57421875" style="42" customWidth="1"/>
  </cols>
  <sheetData>
    <row r="1" spans="1:8" ht="12.75">
      <c r="A1" s="247" t="s">
        <v>31</v>
      </c>
      <c r="B1" s="247"/>
      <c r="C1" s="247"/>
      <c r="D1" s="247"/>
      <c r="E1" s="247"/>
      <c r="F1" s="247"/>
      <c r="G1" s="247"/>
      <c r="H1" s="247"/>
    </row>
    <row r="2" spans="1:6" ht="15">
      <c r="A2" s="26"/>
      <c r="B2" s="26"/>
      <c r="C2" s="27"/>
      <c r="D2" s="27"/>
      <c r="E2" s="27"/>
      <c r="F2" s="27"/>
    </row>
    <row r="3" spans="1:8" ht="33" customHeight="1">
      <c r="A3" s="254" t="s">
        <v>134</v>
      </c>
      <c r="B3" s="254"/>
      <c r="C3" s="254"/>
      <c r="D3" s="254"/>
      <c r="E3" s="254"/>
      <c r="F3" s="254"/>
      <c r="G3" s="254"/>
      <c r="H3" s="254"/>
    </row>
    <row r="4" spans="1:6" ht="15.75" thickBot="1">
      <c r="A4" s="26"/>
      <c r="B4" s="26"/>
      <c r="C4" s="27"/>
      <c r="D4" s="27"/>
      <c r="E4" s="27"/>
      <c r="F4" s="27"/>
    </row>
    <row r="5" spans="1:8" ht="15">
      <c r="A5" s="28" t="s">
        <v>33</v>
      </c>
      <c r="B5" s="30" t="s">
        <v>15</v>
      </c>
      <c r="C5" s="30"/>
      <c r="D5" s="51"/>
      <c r="E5" s="51"/>
      <c r="F5" s="51"/>
      <c r="G5" s="39" t="s">
        <v>32</v>
      </c>
      <c r="H5" s="38" t="s">
        <v>162</v>
      </c>
    </row>
    <row r="6" spans="1:8" ht="15">
      <c r="A6" s="31"/>
      <c r="B6" s="32"/>
      <c r="C6" s="56"/>
      <c r="D6" s="33"/>
      <c r="E6" s="52"/>
      <c r="F6" s="33"/>
      <c r="G6" s="33"/>
      <c r="H6" s="34"/>
    </row>
    <row r="7" spans="1:8" ht="15.75" thickBot="1">
      <c r="A7" s="135" t="s">
        <v>182</v>
      </c>
      <c r="B7" s="57" t="s">
        <v>89</v>
      </c>
      <c r="C7" s="219"/>
      <c r="D7" s="36"/>
      <c r="E7" s="53"/>
      <c r="F7" s="36"/>
      <c r="G7" s="36"/>
      <c r="H7" s="37"/>
    </row>
    <row r="8" ht="12.75">
      <c r="F8" s="43"/>
    </row>
    <row r="9" ht="13.5" thickBot="1"/>
    <row r="10" spans="1:8" ht="40.5" customHeight="1">
      <c r="A10" s="248" t="s">
        <v>38</v>
      </c>
      <c r="B10" s="250" t="s">
        <v>76</v>
      </c>
      <c r="C10" s="241" t="s">
        <v>56</v>
      </c>
      <c r="D10" s="242"/>
      <c r="E10" s="250" t="s">
        <v>77</v>
      </c>
      <c r="F10" s="250" t="s">
        <v>175</v>
      </c>
      <c r="G10" s="252" t="s">
        <v>78</v>
      </c>
      <c r="H10" s="245" t="s">
        <v>85</v>
      </c>
    </row>
    <row r="11" spans="1:8" ht="15.75" customHeight="1" thickBot="1">
      <c r="A11" s="249"/>
      <c r="B11" s="251" t="s">
        <v>46</v>
      </c>
      <c r="C11" s="73" t="s">
        <v>47</v>
      </c>
      <c r="D11" s="73" t="s">
        <v>48</v>
      </c>
      <c r="E11" s="251" t="s">
        <v>1</v>
      </c>
      <c r="F11" s="251"/>
      <c r="G11" s="253"/>
      <c r="H11" s="246"/>
    </row>
    <row r="12" spans="1:8" s="72" customFormat="1" ht="15.75" customHeight="1" thickBot="1">
      <c r="A12" s="127" t="s">
        <v>34</v>
      </c>
      <c r="B12" s="128" t="s">
        <v>35</v>
      </c>
      <c r="C12" s="129" t="s">
        <v>36</v>
      </c>
      <c r="D12" s="130" t="s">
        <v>37</v>
      </c>
      <c r="E12" s="128" t="s">
        <v>59</v>
      </c>
      <c r="F12" s="131" t="s">
        <v>60</v>
      </c>
      <c r="G12" s="132" t="s">
        <v>86</v>
      </c>
      <c r="H12" s="133" t="s">
        <v>62</v>
      </c>
    </row>
    <row r="13" spans="1:8" s="70" customFormat="1" ht="30" customHeight="1" thickBot="1" thickTop="1">
      <c r="A13" s="126" t="s">
        <v>82</v>
      </c>
      <c r="B13" s="68">
        <v>288254</v>
      </c>
      <c r="C13" s="68">
        <v>0</v>
      </c>
      <c r="D13" s="68">
        <v>0</v>
      </c>
      <c r="E13" s="120">
        <f aca="true" t="shared" si="0" ref="E13:E23">+B13+C13-D13</f>
        <v>288254</v>
      </c>
      <c r="F13" s="68">
        <v>776873.14</v>
      </c>
      <c r="G13" s="122">
        <f aca="true" t="shared" si="1" ref="G13:G23">+E13-F13</f>
        <v>-488619.14</v>
      </c>
      <c r="H13" s="69">
        <v>188665.76</v>
      </c>
    </row>
    <row r="14" spans="1:8" s="70" customFormat="1" ht="30" customHeight="1" thickBot="1" thickTop="1">
      <c r="A14" s="126" t="s">
        <v>81</v>
      </c>
      <c r="B14" s="68">
        <v>881856</v>
      </c>
      <c r="C14" s="68">
        <v>0</v>
      </c>
      <c r="D14" s="68">
        <v>0</v>
      </c>
      <c r="E14" s="120">
        <f t="shared" si="0"/>
        <v>881856</v>
      </c>
      <c r="F14" s="68">
        <v>693727.63</v>
      </c>
      <c r="G14" s="122">
        <f t="shared" si="1"/>
        <v>188128.37</v>
      </c>
      <c r="H14" s="69">
        <v>68400</v>
      </c>
    </row>
    <row r="15" spans="1:8" s="70" customFormat="1" ht="30" customHeight="1" thickBot="1" thickTop="1">
      <c r="A15" s="126" t="s">
        <v>83</v>
      </c>
      <c r="B15" s="68">
        <v>521970</v>
      </c>
      <c r="C15" s="68">
        <v>0</v>
      </c>
      <c r="D15" s="68">
        <v>0</v>
      </c>
      <c r="E15" s="121">
        <f t="shared" si="0"/>
        <v>521970</v>
      </c>
      <c r="F15" s="68">
        <v>159004.72</v>
      </c>
      <c r="G15" s="122">
        <f t="shared" si="1"/>
        <v>362965.28</v>
      </c>
      <c r="H15" s="69">
        <v>21623.54</v>
      </c>
    </row>
    <row r="16" spans="1:8" s="70" customFormat="1" ht="30" customHeight="1" thickBot="1" thickTop="1">
      <c r="A16" s="126" t="s">
        <v>80</v>
      </c>
      <c r="B16" s="68">
        <v>7874000</v>
      </c>
      <c r="C16" s="68">
        <v>0</v>
      </c>
      <c r="D16" s="68">
        <v>0</v>
      </c>
      <c r="E16" s="121">
        <f t="shared" si="0"/>
        <v>7874000</v>
      </c>
      <c r="F16" s="68">
        <v>1171180</v>
      </c>
      <c r="G16" s="122">
        <f t="shared" si="1"/>
        <v>6702820</v>
      </c>
      <c r="H16" s="69">
        <v>0</v>
      </c>
    </row>
    <row r="17" spans="1:8" s="70" customFormat="1" ht="30" customHeight="1" hidden="1" thickBot="1" thickTop="1">
      <c r="A17" s="141" t="s">
        <v>84</v>
      </c>
      <c r="B17" s="142"/>
      <c r="C17" s="142"/>
      <c r="D17" s="142"/>
      <c r="E17" s="143">
        <f t="shared" si="0"/>
        <v>0</v>
      </c>
      <c r="F17" s="142"/>
      <c r="G17" s="144">
        <f t="shared" si="1"/>
        <v>0</v>
      </c>
      <c r="H17" s="227"/>
    </row>
    <row r="18" spans="1:8" s="70" customFormat="1" ht="30" customHeight="1" thickBot="1" thickTop="1">
      <c r="A18" s="145" t="s">
        <v>79</v>
      </c>
      <c r="B18" s="146">
        <v>91602536</v>
      </c>
      <c r="C18" s="146">
        <v>15851210.86</v>
      </c>
      <c r="D18" s="146">
        <v>0</v>
      </c>
      <c r="E18" s="147">
        <f t="shared" si="0"/>
        <v>107453746.86</v>
      </c>
      <c r="F18" s="146">
        <v>102372764.9</v>
      </c>
      <c r="G18" s="148">
        <f t="shared" si="1"/>
        <v>5080981.959999993</v>
      </c>
      <c r="H18" s="228">
        <v>37332548.19</v>
      </c>
    </row>
    <row r="19" spans="1:8" s="70" customFormat="1" ht="30" customHeight="1" thickBot="1" thickTop="1">
      <c r="A19" s="225" t="s">
        <v>187</v>
      </c>
      <c r="B19" s="226"/>
      <c r="C19" s="146">
        <v>248552.04</v>
      </c>
      <c r="D19" s="146"/>
      <c r="E19" s="147">
        <f t="shared" si="0"/>
        <v>248552.04</v>
      </c>
      <c r="F19" s="226"/>
      <c r="G19" s="148">
        <f t="shared" si="1"/>
        <v>248552.04</v>
      </c>
      <c r="H19" s="229"/>
    </row>
    <row r="20" spans="1:8" s="70" customFormat="1" ht="30" customHeight="1" thickBot="1" thickTop="1">
      <c r="A20" s="126" t="s">
        <v>141</v>
      </c>
      <c r="B20" s="68">
        <v>0</v>
      </c>
      <c r="C20" s="146">
        <v>791791.18</v>
      </c>
      <c r="D20" s="146">
        <v>395895.59</v>
      </c>
      <c r="E20" s="147">
        <f t="shared" si="0"/>
        <v>395895.59</v>
      </c>
      <c r="F20" s="68">
        <v>0</v>
      </c>
      <c r="G20" s="122">
        <f t="shared" si="1"/>
        <v>395895.59</v>
      </c>
      <c r="H20" s="69">
        <v>0</v>
      </c>
    </row>
    <row r="21" spans="1:8" s="70" customFormat="1" ht="30" customHeight="1" thickBot="1" thickTop="1">
      <c r="A21" s="141" t="s">
        <v>142</v>
      </c>
      <c r="B21" s="68">
        <v>0</v>
      </c>
      <c r="C21" s="146">
        <v>0</v>
      </c>
      <c r="D21" s="146">
        <f>+C21</f>
        <v>0</v>
      </c>
      <c r="E21" s="147">
        <f t="shared" si="0"/>
        <v>0</v>
      </c>
      <c r="F21" s="68">
        <v>0</v>
      </c>
      <c r="G21" s="122">
        <f t="shared" si="1"/>
        <v>0</v>
      </c>
      <c r="H21" s="69">
        <v>0</v>
      </c>
    </row>
    <row r="22" spans="1:8" s="70" customFormat="1" ht="30" customHeight="1" thickBot="1" thickTop="1">
      <c r="A22" s="145" t="s">
        <v>143</v>
      </c>
      <c r="B22" s="146">
        <v>0</v>
      </c>
      <c r="C22" s="146">
        <v>0</v>
      </c>
      <c r="D22" s="146">
        <v>0</v>
      </c>
      <c r="E22" s="147">
        <f t="shared" si="0"/>
        <v>0</v>
      </c>
      <c r="F22" s="142">
        <v>0</v>
      </c>
      <c r="G22" s="144">
        <f t="shared" si="1"/>
        <v>0</v>
      </c>
      <c r="H22" s="227">
        <v>0</v>
      </c>
    </row>
    <row r="23" spans="1:8" s="70" customFormat="1" ht="30" customHeight="1" thickBot="1" thickTop="1">
      <c r="A23" s="145" t="s">
        <v>184</v>
      </c>
      <c r="B23" s="146">
        <v>0</v>
      </c>
      <c r="C23" s="146">
        <v>0</v>
      </c>
      <c r="D23" s="146"/>
      <c r="E23" s="147">
        <f t="shared" si="0"/>
        <v>0</v>
      </c>
      <c r="F23" s="142"/>
      <c r="G23" s="144">
        <f t="shared" si="1"/>
        <v>0</v>
      </c>
      <c r="H23" s="227">
        <v>10223.75</v>
      </c>
    </row>
    <row r="24" spans="1:8" s="70" customFormat="1" ht="26.25" customHeight="1" thickBot="1" thickTop="1">
      <c r="A24" s="74" t="s">
        <v>87</v>
      </c>
      <c r="B24" s="187">
        <f>SUM(B13:B23)</f>
        <v>101168616</v>
      </c>
      <c r="C24" s="187">
        <f>SUM(C13:C23)</f>
        <v>16891554.08</v>
      </c>
      <c r="D24" s="187">
        <f>SUM(D13:D22)</f>
        <v>395895.59</v>
      </c>
      <c r="E24" s="188">
        <f>SUM(E13:E22)</f>
        <v>117664274.49000001</v>
      </c>
      <c r="F24" s="187">
        <f>SUM(F13:F23)</f>
        <v>105173550.39</v>
      </c>
      <c r="G24" s="189">
        <f>SUM(G13:G23)</f>
        <v>12490724.099999992</v>
      </c>
      <c r="H24" s="190">
        <f>SUM(H13:H23)</f>
        <v>37621461.239999995</v>
      </c>
    </row>
    <row r="25" spans="5:6" ht="12.75">
      <c r="E25" s="43"/>
      <c r="F25" s="43"/>
    </row>
    <row r="26" spans="5:6" ht="12.75">
      <c r="E26" s="71"/>
      <c r="F26" s="43"/>
    </row>
    <row r="27" ht="12.75">
      <c r="F27" s="43"/>
    </row>
    <row r="28" ht="12.75">
      <c r="F28" s="71"/>
    </row>
  </sheetData>
  <sheetProtection/>
  <mergeCells count="9">
    <mergeCell ref="H10:H11"/>
    <mergeCell ref="A1:H1"/>
    <mergeCell ref="A10:A11"/>
    <mergeCell ref="B10:B11"/>
    <mergeCell ref="C10:D10"/>
    <mergeCell ref="E10:E11"/>
    <mergeCell ref="F10:F11"/>
    <mergeCell ref="G10:G11"/>
    <mergeCell ref="A3:H3"/>
  </mergeCells>
  <printOptions horizontalCentered="1" verticalCentered="1"/>
  <pageMargins left="0.5905511811023623" right="0.7874015748031497" top="0.4724409448818898" bottom="0.984251968503937"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7">
      <selection activeCell="C20" sqref="C20"/>
    </sheetView>
  </sheetViews>
  <sheetFormatPr defaultColWidth="11.57421875" defaultRowHeight="12.75"/>
  <cols>
    <col min="1" max="1" width="3.8515625" style="1" customWidth="1"/>
    <col min="2" max="2" width="41.140625" style="1" customWidth="1"/>
    <col min="3" max="3" width="25.140625" style="2" customWidth="1"/>
    <col min="4" max="4" width="24.00390625" style="2" customWidth="1"/>
    <col min="5" max="5" width="22.8515625" style="2" customWidth="1"/>
    <col min="6" max="6" width="29.140625" style="2" customWidth="1"/>
    <col min="7" max="7" width="14.8515625" style="4" customWidth="1"/>
    <col min="8" max="16384" width="11.57421875" style="4" customWidth="1"/>
  </cols>
  <sheetData>
    <row r="1" spans="1:7" s="25" customFormat="1" ht="15">
      <c r="A1" s="259" t="s">
        <v>31</v>
      </c>
      <c r="B1" s="259"/>
      <c r="C1" s="259"/>
      <c r="D1" s="259"/>
      <c r="E1" s="259"/>
      <c r="F1" s="259"/>
      <c r="G1" s="24"/>
    </row>
    <row r="2" spans="1:7" s="25" customFormat="1" ht="15">
      <c r="A2" s="26"/>
      <c r="B2" s="26"/>
      <c r="C2" s="27"/>
      <c r="D2" s="27"/>
      <c r="E2" s="27"/>
      <c r="F2" s="27"/>
      <c r="G2" s="24"/>
    </row>
    <row r="3" spans="1:7" s="25" customFormat="1" ht="15">
      <c r="A3" s="26" t="s">
        <v>88</v>
      </c>
      <c r="B3" s="26"/>
      <c r="C3" s="27"/>
      <c r="D3" s="27"/>
      <c r="E3" s="27"/>
      <c r="F3" s="27"/>
      <c r="G3" s="24"/>
    </row>
    <row r="4" spans="1:7" s="25" customFormat="1" ht="15.75" thickBot="1">
      <c r="A4" s="26"/>
      <c r="B4" s="26"/>
      <c r="C4" s="27"/>
      <c r="D4" s="27"/>
      <c r="E4" s="27"/>
      <c r="F4" s="27"/>
      <c r="G4" s="24"/>
    </row>
    <row r="5" spans="1:7" s="25" customFormat="1" ht="15">
      <c r="A5" s="28" t="s">
        <v>33</v>
      </c>
      <c r="B5" s="29"/>
      <c r="C5" s="30" t="s">
        <v>15</v>
      </c>
      <c r="D5" s="30"/>
      <c r="E5" s="39" t="s">
        <v>94</v>
      </c>
      <c r="F5" s="38" t="s">
        <v>162</v>
      </c>
      <c r="G5" s="24"/>
    </row>
    <row r="6" spans="1:7" s="25" customFormat="1" ht="15">
      <c r="A6" s="31"/>
      <c r="B6" s="32"/>
      <c r="C6" s="33"/>
      <c r="D6" s="33"/>
      <c r="E6" s="33"/>
      <c r="F6" s="34"/>
      <c r="G6" s="24"/>
    </row>
    <row r="7" spans="1:6" s="25" customFormat="1" ht="17.25" customHeight="1" thickBot="1">
      <c r="A7" s="41"/>
      <c r="B7" s="35" t="s">
        <v>182</v>
      </c>
      <c r="C7" s="57" t="s">
        <v>89</v>
      </c>
      <c r="D7" s="36"/>
      <c r="E7" s="36"/>
      <c r="F7" s="37"/>
    </row>
    <row r="8" spans="1:6" ht="15" thickBot="1">
      <c r="A8" s="6"/>
      <c r="B8" s="7"/>
      <c r="C8" s="3"/>
      <c r="D8" s="3"/>
      <c r="E8" s="3"/>
      <c r="F8" s="3"/>
    </row>
    <row r="9" spans="1:6" ht="63" customHeight="1">
      <c r="A9" s="255" t="s">
        <v>0</v>
      </c>
      <c r="B9" s="256"/>
      <c r="C9" s="22" t="s">
        <v>90</v>
      </c>
      <c r="D9" s="22" t="s">
        <v>91</v>
      </c>
      <c r="E9" s="22" t="s">
        <v>92</v>
      </c>
      <c r="F9" s="23" t="s">
        <v>93</v>
      </c>
    </row>
    <row r="10" spans="1:6" ht="15" thickBot="1">
      <c r="A10" s="257"/>
      <c r="B10" s="258"/>
      <c r="C10" s="13" t="s">
        <v>34</v>
      </c>
      <c r="D10" s="13" t="s">
        <v>35</v>
      </c>
      <c r="E10" s="13" t="s">
        <v>131</v>
      </c>
      <c r="F10" s="17"/>
    </row>
    <row r="11" spans="1:6" ht="14.25">
      <c r="A11" s="8" t="s">
        <v>16</v>
      </c>
      <c r="B11" s="181" t="s">
        <v>2</v>
      </c>
      <c r="C11" s="179">
        <f>SUM('ANEXO 3'!H13:H16)</f>
        <v>278689.3</v>
      </c>
      <c r="D11" s="14">
        <v>1530572.8</v>
      </c>
      <c r="E11" s="179">
        <f>+C11-D11</f>
        <v>-1251883.5</v>
      </c>
      <c r="F11" s="18"/>
    </row>
    <row r="12" spans="1:6" ht="14.25">
      <c r="A12" s="9" t="s">
        <v>17</v>
      </c>
      <c r="B12" s="182" t="s">
        <v>3</v>
      </c>
      <c r="C12" s="178">
        <f>SUM('ANEXO 2 BIS'!D11:D13)</f>
        <v>35935199.97</v>
      </c>
      <c r="D12" s="15">
        <v>21151504.22</v>
      </c>
      <c r="E12" s="178">
        <f aca="true" t="shared" si="0" ref="E12:E25">+C12-D12</f>
        <v>14783695.75</v>
      </c>
      <c r="F12" s="19"/>
    </row>
    <row r="13" spans="1:6" ht="28.5" customHeight="1">
      <c r="A13" s="10" t="s">
        <v>18</v>
      </c>
      <c r="B13" s="183" t="s">
        <v>29</v>
      </c>
      <c r="C13" s="177">
        <f>+C11-C12</f>
        <v>-35656510.67</v>
      </c>
      <c r="D13" s="177">
        <f>+D11-D12</f>
        <v>-19620931.419999998</v>
      </c>
      <c r="E13" s="177">
        <f>+E11-E12</f>
        <v>-16035579.25</v>
      </c>
      <c r="F13" s="20"/>
    </row>
    <row r="14" spans="1:6" ht="14.25">
      <c r="A14" s="9" t="s">
        <v>19</v>
      </c>
      <c r="B14" s="182" t="s">
        <v>4</v>
      </c>
      <c r="C14" s="178">
        <v>0</v>
      </c>
      <c r="D14" s="15">
        <v>0</v>
      </c>
      <c r="E14" s="178">
        <f t="shared" si="0"/>
        <v>0</v>
      </c>
      <c r="F14" s="19"/>
    </row>
    <row r="15" spans="1:6" ht="14.25">
      <c r="A15" s="9" t="s">
        <v>20</v>
      </c>
      <c r="B15" s="182" t="s">
        <v>5</v>
      </c>
      <c r="C15" s="178">
        <f>+'ANEXO 2 BIS'!D15+'ANEXO 2 BIS'!D14</f>
        <v>147589.2</v>
      </c>
      <c r="D15" s="15">
        <v>2211182.6</v>
      </c>
      <c r="E15" s="178">
        <f t="shared" si="0"/>
        <v>-2063593.4000000001</v>
      </c>
      <c r="F15" s="19"/>
    </row>
    <row r="16" spans="1:6" ht="33" customHeight="1">
      <c r="A16" s="10" t="s">
        <v>21</v>
      </c>
      <c r="B16" s="183" t="s">
        <v>30</v>
      </c>
      <c r="C16" s="177">
        <f>+C13+C14-C15</f>
        <v>-35804099.870000005</v>
      </c>
      <c r="D16" s="177">
        <f>+D13+D14-D15</f>
        <v>-21832114.02</v>
      </c>
      <c r="E16" s="177">
        <f>+E13+E14-E15</f>
        <v>-13971985.85</v>
      </c>
      <c r="F16" s="20"/>
    </row>
    <row r="17" spans="1:6" ht="14.25">
      <c r="A17" s="9"/>
      <c r="B17" s="184" t="s">
        <v>6</v>
      </c>
      <c r="C17" s="178">
        <f aca="true" t="shared" si="1" ref="C17:E18">+C11+C14</f>
        <v>278689.3</v>
      </c>
      <c r="D17" s="178">
        <f t="shared" si="1"/>
        <v>1530572.8</v>
      </c>
      <c r="E17" s="178">
        <f t="shared" si="1"/>
        <v>-1251883.5</v>
      </c>
      <c r="F17" s="19"/>
    </row>
    <row r="18" spans="1:6" ht="14.25">
      <c r="A18" s="9"/>
      <c r="B18" s="184" t="s">
        <v>7</v>
      </c>
      <c r="C18" s="178">
        <f t="shared" si="1"/>
        <v>36082789.17</v>
      </c>
      <c r="D18" s="178">
        <f t="shared" si="1"/>
        <v>23362686.82</v>
      </c>
      <c r="E18" s="178">
        <f t="shared" si="1"/>
        <v>12720102.35</v>
      </c>
      <c r="F18" s="19"/>
    </row>
    <row r="19" spans="1:6" ht="14.25">
      <c r="A19" s="9" t="s">
        <v>22</v>
      </c>
      <c r="B19" s="184" t="s">
        <v>8</v>
      </c>
      <c r="C19" s="178">
        <f>+'ANEXO 3'!H18+'ANEXO 3'!H23</f>
        <v>37342771.94</v>
      </c>
      <c r="D19" s="15">
        <v>21068583.28</v>
      </c>
      <c r="E19" s="178">
        <f t="shared" si="0"/>
        <v>16274188.659999996</v>
      </c>
      <c r="F19" s="19"/>
    </row>
    <row r="20" spans="1:6" ht="14.25">
      <c r="A20" s="9" t="s">
        <v>23</v>
      </c>
      <c r="B20" s="184" t="s">
        <v>9</v>
      </c>
      <c r="C20" s="178">
        <v>0</v>
      </c>
      <c r="D20" s="15">
        <v>0</v>
      </c>
      <c r="E20" s="178">
        <f t="shared" si="0"/>
        <v>0</v>
      </c>
      <c r="F20" s="19"/>
    </row>
    <row r="21" spans="1:6" ht="14.25">
      <c r="A21" s="9" t="s">
        <v>24</v>
      </c>
      <c r="B21" s="185" t="s">
        <v>10</v>
      </c>
      <c r="C21" s="178">
        <f>+C16+C19-C20</f>
        <v>1538672.0699999928</v>
      </c>
      <c r="D21" s="178">
        <f>+D16+D19-D20</f>
        <v>-763530.7399999984</v>
      </c>
      <c r="E21" s="178">
        <f t="shared" si="0"/>
        <v>2302202.809999991</v>
      </c>
      <c r="F21" s="19"/>
    </row>
    <row r="22" spans="1:6" ht="14.25">
      <c r="A22" s="9" t="s">
        <v>25</v>
      </c>
      <c r="B22" s="185" t="s">
        <v>11</v>
      </c>
      <c r="C22" s="178">
        <f>SUM('ANEXO 3'!H20:H22)</f>
        <v>0</v>
      </c>
      <c r="D22" s="15">
        <v>0</v>
      </c>
      <c r="E22" s="178">
        <f t="shared" si="0"/>
        <v>0</v>
      </c>
      <c r="F22" s="19"/>
    </row>
    <row r="23" spans="1:6" ht="14.25">
      <c r="A23" s="11" t="s">
        <v>26</v>
      </c>
      <c r="B23" s="182" t="s">
        <v>12</v>
      </c>
      <c r="C23" s="178">
        <f>+'ANEXO 2 BIS'!D17</f>
        <v>307912.04</v>
      </c>
      <c r="D23" s="15">
        <v>0</v>
      </c>
      <c r="E23" s="178">
        <f t="shared" si="0"/>
        <v>307912.04</v>
      </c>
      <c r="F23" s="19"/>
    </row>
    <row r="24" spans="1:6" ht="14.25">
      <c r="A24" s="11" t="s">
        <v>27</v>
      </c>
      <c r="B24" s="182" t="s">
        <v>13</v>
      </c>
      <c r="C24" s="178">
        <f>+C22-C23</f>
        <v>-307912.04</v>
      </c>
      <c r="D24" s="15">
        <f>+D22-D23</f>
        <v>0</v>
      </c>
      <c r="E24" s="178">
        <f t="shared" si="0"/>
        <v>-307912.04</v>
      </c>
      <c r="F24" s="19"/>
    </row>
    <row r="25" spans="1:7" ht="15" thickBot="1">
      <c r="A25" s="12" t="s">
        <v>28</v>
      </c>
      <c r="B25" s="186" t="s">
        <v>14</v>
      </c>
      <c r="C25" s="180">
        <f>+C21+C24</f>
        <v>1230760.0299999928</v>
      </c>
      <c r="D25" s="215">
        <f>+D21+D24</f>
        <v>-763530.7399999984</v>
      </c>
      <c r="E25" s="178">
        <f t="shared" si="0"/>
        <v>1994290.7699999912</v>
      </c>
      <c r="F25" s="21"/>
      <c r="G25" s="3"/>
    </row>
    <row r="26" ht="14.25">
      <c r="G26" s="3"/>
    </row>
    <row r="27" spans="1:7" ht="14.25">
      <c r="A27"/>
      <c r="G27" s="5"/>
    </row>
    <row r="28" ht="14.25">
      <c r="A28"/>
    </row>
    <row r="29" ht="14.25">
      <c r="A29"/>
    </row>
    <row r="30" ht="14.25">
      <c r="A30"/>
    </row>
    <row r="31" ht="14.25">
      <c r="A31"/>
    </row>
  </sheetData>
  <sheetProtection/>
  <mergeCells count="2">
    <mergeCell ref="A9:B10"/>
    <mergeCell ref="A1:F1"/>
  </mergeCells>
  <printOptions horizontalCentered="1" verticalCentered="1"/>
  <pageMargins left="0.5905511811023623" right="0.7874015748031497" top="0.4724409448818898" bottom="0.984251968503937" header="0" footer="0"/>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4">
      <selection activeCell="D16" sqref="D16"/>
    </sheetView>
  </sheetViews>
  <sheetFormatPr defaultColWidth="11.421875" defaultRowHeight="12.75"/>
  <cols>
    <col min="1" max="1" width="26.421875" style="42" customWidth="1"/>
    <col min="2" max="5" width="13.421875" style="42" customWidth="1"/>
    <col min="6" max="6" width="18.28125" style="42" customWidth="1"/>
    <col min="7" max="8" width="16.140625" style="42" customWidth="1"/>
    <col min="9" max="9" width="30.28125" style="42" customWidth="1"/>
    <col min="10" max="10" width="20.7109375" style="42" customWidth="1"/>
    <col min="11" max="12" width="11.421875" style="42" customWidth="1"/>
    <col min="13" max="13" width="11.8515625" style="42" bestFit="1" customWidth="1"/>
    <col min="14" max="16384" width="11.421875" style="42" customWidth="1"/>
  </cols>
  <sheetData>
    <row r="1" spans="1:9" ht="15">
      <c r="A1" s="262" t="s">
        <v>31</v>
      </c>
      <c r="B1" s="262"/>
      <c r="C1" s="262"/>
      <c r="D1" s="262"/>
      <c r="E1" s="262"/>
      <c r="F1" s="262"/>
      <c r="G1" s="262"/>
      <c r="H1" s="262"/>
      <c r="I1" s="262"/>
    </row>
    <row r="2" spans="1:2" ht="15">
      <c r="A2" s="26"/>
      <c r="B2" s="27"/>
    </row>
    <row r="3" spans="1:2" ht="15">
      <c r="A3" s="26" t="s">
        <v>108</v>
      </c>
      <c r="B3" s="27"/>
    </row>
    <row r="4" spans="1:2" ht="17.25" customHeight="1" thickBot="1">
      <c r="A4" s="26"/>
      <c r="B4" s="27"/>
    </row>
    <row r="5" spans="1:9" ht="17.25" customHeight="1">
      <c r="A5" s="28" t="s">
        <v>33</v>
      </c>
      <c r="B5" s="51"/>
      <c r="C5" s="30" t="s">
        <v>15</v>
      </c>
      <c r="D5" s="51"/>
      <c r="E5" s="51"/>
      <c r="F5" s="51"/>
      <c r="G5" s="51"/>
      <c r="H5" s="39" t="s">
        <v>32</v>
      </c>
      <c r="I5" s="38" t="s">
        <v>162</v>
      </c>
    </row>
    <row r="6" spans="1:9" ht="17.25" customHeight="1">
      <c r="A6" s="31"/>
      <c r="B6" s="52"/>
      <c r="C6" s="52"/>
      <c r="D6" s="52"/>
      <c r="E6" s="52"/>
      <c r="F6" s="52"/>
      <c r="G6" s="52"/>
      <c r="H6" s="52"/>
      <c r="I6" s="34"/>
    </row>
    <row r="7" spans="1:9" ht="17.25" customHeight="1" thickBot="1">
      <c r="A7" s="135" t="s">
        <v>182</v>
      </c>
      <c r="B7" s="57" t="s">
        <v>89</v>
      </c>
      <c r="C7" s="219"/>
      <c r="D7" s="53"/>
      <c r="E7" s="53"/>
      <c r="F7" s="53"/>
      <c r="G7" s="53"/>
      <c r="H7" s="53"/>
      <c r="I7" s="37"/>
    </row>
    <row r="8" ht="13.5" thickBot="1">
      <c r="B8" s="43"/>
    </row>
    <row r="9" spans="1:9" s="44" customFormat="1" ht="66.75" customHeight="1">
      <c r="A9" s="265" t="s">
        <v>0</v>
      </c>
      <c r="B9" s="265" t="s">
        <v>95</v>
      </c>
      <c r="C9" s="263" t="s">
        <v>96</v>
      </c>
      <c r="D9" s="265" t="s">
        <v>135</v>
      </c>
      <c r="E9" s="263" t="s">
        <v>97</v>
      </c>
      <c r="F9" s="265" t="s">
        <v>98</v>
      </c>
      <c r="G9" s="269" t="s">
        <v>101</v>
      </c>
      <c r="H9" s="270"/>
      <c r="I9" s="267" t="s">
        <v>102</v>
      </c>
    </row>
    <row r="10" spans="1:9" s="44" customFormat="1" ht="19.5" customHeight="1" thickBot="1">
      <c r="A10" s="266"/>
      <c r="B10" s="266"/>
      <c r="C10" s="264"/>
      <c r="D10" s="266"/>
      <c r="E10" s="264"/>
      <c r="F10" s="266"/>
      <c r="G10" s="75" t="s">
        <v>99</v>
      </c>
      <c r="H10" s="46" t="s">
        <v>100</v>
      </c>
      <c r="I10" s="268"/>
    </row>
    <row r="11" spans="1:9" s="64" customFormat="1" ht="12" customHeight="1">
      <c r="A11" s="84" t="s">
        <v>34</v>
      </c>
      <c r="B11" s="88" t="s">
        <v>35</v>
      </c>
      <c r="C11" s="90" t="s">
        <v>36</v>
      </c>
      <c r="D11" s="88" t="s">
        <v>37</v>
      </c>
      <c r="E11" s="90" t="s">
        <v>73</v>
      </c>
      <c r="F11" s="88" t="s">
        <v>103</v>
      </c>
      <c r="G11" s="260" t="s">
        <v>61</v>
      </c>
      <c r="H11" s="261"/>
      <c r="I11" s="94" t="s">
        <v>62</v>
      </c>
    </row>
    <row r="12" spans="1:9" ht="21" customHeight="1">
      <c r="A12" s="85" t="s">
        <v>104</v>
      </c>
      <c r="B12" s="112">
        <v>1086937.05</v>
      </c>
      <c r="C12" s="112">
        <f>+C14</f>
        <v>0</v>
      </c>
      <c r="D12" s="112">
        <v>0</v>
      </c>
      <c r="E12" s="112">
        <v>0</v>
      </c>
      <c r="F12" s="112">
        <f>+B12-C12+D12+E12</f>
        <v>1086937.05</v>
      </c>
      <c r="G12" s="79"/>
      <c r="H12" s="78"/>
      <c r="I12" s="95"/>
    </row>
    <row r="13" spans="1:9" ht="21" customHeight="1">
      <c r="A13" s="86" t="s">
        <v>105</v>
      </c>
      <c r="B13" s="86"/>
      <c r="C13" s="86"/>
      <c r="D13" s="86"/>
      <c r="E13" s="86"/>
      <c r="F13" s="86"/>
      <c r="G13" s="79"/>
      <c r="H13" s="78"/>
      <c r="I13" s="95"/>
    </row>
    <row r="14" spans="1:9" ht="21" customHeight="1">
      <c r="A14" s="111" t="s">
        <v>132</v>
      </c>
      <c r="B14" s="112">
        <v>1086937.05</v>
      </c>
      <c r="C14" s="112">
        <f>+C15</f>
        <v>0</v>
      </c>
      <c r="D14" s="112">
        <v>0</v>
      </c>
      <c r="E14" s="112">
        <f>+E15</f>
        <v>0</v>
      </c>
      <c r="F14" s="112">
        <f>+B14-C14+D14+E14</f>
        <v>1086937.05</v>
      </c>
      <c r="G14" s="79"/>
      <c r="H14" s="78"/>
      <c r="I14" s="95"/>
    </row>
    <row r="15" spans="1:9" s="116" customFormat="1" ht="21" customHeight="1">
      <c r="A15" s="112" t="s">
        <v>132</v>
      </c>
      <c r="B15" s="112">
        <v>1086937.05</v>
      </c>
      <c r="C15" s="112">
        <v>0</v>
      </c>
      <c r="D15" s="116">
        <v>0</v>
      </c>
      <c r="E15" s="112">
        <v>0</v>
      </c>
      <c r="F15" s="112">
        <f>+B15-C15+D15+E15</f>
        <v>1086937.05</v>
      </c>
      <c r="G15" s="114"/>
      <c r="H15" s="115"/>
      <c r="I15" s="112" t="s">
        <v>136</v>
      </c>
    </row>
    <row r="16" spans="1:9" s="116" customFormat="1" ht="21" customHeight="1">
      <c r="A16" s="112"/>
      <c r="B16" s="112"/>
      <c r="C16" s="113"/>
      <c r="D16" s="112"/>
      <c r="E16" s="113"/>
      <c r="F16" s="112"/>
      <c r="G16" s="114"/>
      <c r="H16" s="115"/>
      <c r="I16" s="112"/>
    </row>
    <row r="17" spans="1:9" ht="21" customHeight="1">
      <c r="A17" s="85" t="s">
        <v>107</v>
      </c>
      <c r="B17" s="86"/>
      <c r="C17" s="91"/>
      <c r="D17" s="86"/>
      <c r="E17" s="91"/>
      <c r="F17" s="86"/>
      <c r="G17" s="79"/>
      <c r="H17" s="78"/>
      <c r="I17" s="95"/>
    </row>
    <row r="18" spans="1:9" ht="21" customHeight="1">
      <c r="A18" s="85" t="s">
        <v>106</v>
      </c>
      <c r="B18" s="89"/>
      <c r="C18" s="92"/>
      <c r="D18" s="89"/>
      <c r="E18" s="92"/>
      <c r="F18" s="89"/>
      <c r="G18" s="98"/>
      <c r="H18" s="80"/>
      <c r="I18" s="96"/>
    </row>
    <row r="19" spans="1:9" ht="21" customHeight="1">
      <c r="A19" s="86" t="s">
        <v>105</v>
      </c>
      <c r="B19" s="86"/>
      <c r="C19" s="91"/>
      <c r="D19" s="86"/>
      <c r="E19" s="91"/>
      <c r="F19" s="86"/>
      <c r="G19" s="79"/>
      <c r="H19" s="78"/>
      <c r="I19" s="95"/>
    </row>
    <row r="20" spans="1:9" ht="21" customHeight="1" thickBot="1">
      <c r="A20" s="87"/>
      <c r="B20" s="87"/>
      <c r="C20" s="93"/>
      <c r="D20" s="87"/>
      <c r="E20" s="93"/>
      <c r="F20" s="87"/>
      <c r="G20" s="81"/>
      <c r="H20" s="82"/>
      <c r="I20" s="97"/>
    </row>
    <row r="21" spans="1:9" ht="22.5" customHeight="1" thickBot="1">
      <c r="A21" s="83" t="s">
        <v>87</v>
      </c>
      <c r="B21" s="117">
        <v>1086937.05</v>
      </c>
      <c r="C21" s="117">
        <f>SUM(C15:C20)</f>
        <v>0</v>
      </c>
      <c r="D21" s="117">
        <f>SUM(D15:D20)</f>
        <v>0</v>
      </c>
      <c r="E21" s="117">
        <f>SUM(E15:E20)</f>
        <v>0</v>
      </c>
      <c r="F21" s="117">
        <f>SUM(F15:F20)</f>
        <v>1086937.05</v>
      </c>
      <c r="G21" s="77"/>
      <c r="H21" s="76"/>
      <c r="I21" s="76"/>
    </row>
    <row r="23" ht="12.75">
      <c r="A23" s="149"/>
    </row>
    <row r="24" ht="12.75">
      <c r="F24" s="116"/>
    </row>
  </sheetData>
  <sheetProtection/>
  <mergeCells count="10">
    <mergeCell ref="G11:H11"/>
    <mergeCell ref="A1:I1"/>
    <mergeCell ref="E9:E10"/>
    <mergeCell ref="F9:F10"/>
    <mergeCell ref="I9:I10"/>
    <mergeCell ref="G9:H9"/>
    <mergeCell ref="A9:A10"/>
    <mergeCell ref="B9:B10"/>
    <mergeCell ref="C9:C10"/>
    <mergeCell ref="D9:D10"/>
  </mergeCells>
  <printOptions horizontalCentered="1" verticalCentered="1"/>
  <pageMargins left="1.5748031496062993" right="0.7874015748031497" top="0.4724409448818898" bottom="0.984251968503937" header="0" footer="0"/>
  <pageSetup fitToHeight="2" fitToWidth="1"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IV42"/>
  <sheetViews>
    <sheetView zoomScalePageLayoutView="0" workbookViewId="0" topLeftCell="A19">
      <selection activeCell="A7" sqref="A7"/>
    </sheetView>
  </sheetViews>
  <sheetFormatPr defaultColWidth="11.421875" defaultRowHeight="12.75"/>
  <cols>
    <col min="1" max="1" width="32.421875" style="42" customWidth="1"/>
    <col min="2" max="2" width="3.7109375" style="42" customWidth="1"/>
    <col min="3" max="3" width="50.8515625" style="42" bestFit="1" customWidth="1"/>
    <col min="4" max="5" width="13.421875" style="42" customWidth="1"/>
    <col min="6" max="6" width="18.28125" style="42" customWidth="1"/>
    <col min="7" max="7" width="16.140625" style="42" customWidth="1"/>
    <col min="8" max="8" width="16.140625" style="52" customWidth="1"/>
    <col min="9" max="9" width="30.28125" style="52" customWidth="1"/>
    <col min="10" max="10" width="20.7109375" style="42" customWidth="1"/>
    <col min="11" max="12" width="11.421875" style="42" customWidth="1"/>
    <col min="13" max="13" width="11.8515625" style="42" bestFit="1" customWidth="1"/>
    <col min="14" max="16384" width="11.421875" style="42" customWidth="1"/>
  </cols>
  <sheetData>
    <row r="1" spans="1:9" ht="15">
      <c r="A1" s="262" t="s">
        <v>31</v>
      </c>
      <c r="B1" s="262"/>
      <c r="C1" s="262"/>
      <c r="D1" s="262"/>
      <c r="E1" s="262"/>
      <c r="F1" s="262"/>
      <c r="G1" s="262"/>
      <c r="H1" s="262"/>
      <c r="I1" s="262"/>
    </row>
    <row r="2" spans="1:2" ht="15">
      <c r="A2" s="26" t="s">
        <v>158</v>
      </c>
      <c r="B2" s="27"/>
    </row>
    <row r="3" spans="1:2" ht="17.25" customHeight="1" thickBot="1">
      <c r="A3" s="26"/>
      <c r="B3" s="27"/>
    </row>
    <row r="4" spans="1:8" ht="17.25" customHeight="1">
      <c r="A4" s="28" t="s">
        <v>33</v>
      </c>
      <c r="B4" s="51"/>
      <c r="C4" s="30" t="s">
        <v>15</v>
      </c>
      <c r="D4" s="51"/>
      <c r="E4" s="51"/>
      <c r="F4" s="39" t="s">
        <v>32</v>
      </c>
      <c r="G4" s="204" t="s">
        <v>162</v>
      </c>
      <c r="H4" s="205"/>
    </row>
    <row r="5" spans="1:9" ht="17.25" customHeight="1">
      <c r="A5" s="31"/>
      <c r="B5" s="52"/>
      <c r="C5" s="52"/>
      <c r="D5" s="52"/>
      <c r="E5" s="52"/>
      <c r="F5" s="52"/>
      <c r="G5" s="52"/>
      <c r="H5" s="206"/>
      <c r="I5" s="33"/>
    </row>
    <row r="6" spans="1:9" ht="17.25" customHeight="1" thickBot="1">
      <c r="A6" s="135" t="s">
        <v>182</v>
      </c>
      <c r="B6" s="57"/>
      <c r="C6" s="57" t="s">
        <v>89</v>
      </c>
      <c r="D6" s="223"/>
      <c r="E6" s="53"/>
      <c r="F6" s="53"/>
      <c r="G6" s="53"/>
      <c r="H6" s="207"/>
      <c r="I6" s="33"/>
    </row>
    <row r="7" spans="1:4" ht="13.5" thickBot="1">
      <c r="A7" s="208"/>
      <c r="B7" s="208"/>
      <c r="C7" s="208"/>
      <c r="D7" s="209"/>
    </row>
    <row r="8" spans="3:6" ht="13.5" thickBot="1">
      <c r="C8" s="200" t="s">
        <v>146</v>
      </c>
      <c r="D8" s="201"/>
      <c r="E8" s="201"/>
      <c r="F8" s="203"/>
    </row>
    <row r="9" spans="3:5" ht="13.5" thickBot="1">
      <c r="C9" s="152"/>
      <c r="D9" s="152"/>
      <c r="E9" s="191"/>
    </row>
    <row r="10" spans="3:6" ht="13.5" thickBot="1">
      <c r="C10" s="192" t="s">
        <v>147</v>
      </c>
      <c r="D10" s="193"/>
      <c r="E10" s="202" t="s">
        <v>148</v>
      </c>
      <c r="F10" s="193"/>
    </row>
    <row r="11" spans="3:6" ht="12.75">
      <c r="C11" s="194"/>
      <c r="D11" s="195"/>
      <c r="E11" s="196"/>
      <c r="F11" s="196"/>
    </row>
    <row r="12" spans="3:6" ht="12.75">
      <c r="C12" s="197" t="s">
        <v>149</v>
      </c>
      <c r="D12" s="195"/>
      <c r="E12" s="196"/>
      <c r="F12" s="196">
        <f>SUM(E13:E13)</f>
        <v>537889.12</v>
      </c>
    </row>
    <row r="13" spans="3:6" ht="12.75">
      <c r="C13" s="194" t="s">
        <v>161</v>
      </c>
      <c r="D13" s="195"/>
      <c r="E13" s="196">
        <v>537889.12</v>
      </c>
      <c r="F13" s="196"/>
    </row>
    <row r="14" spans="3:6" ht="12.75">
      <c r="C14" s="197" t="s">
        <v>150</v>
      </c>
      <c r="D14" s="195"/>
      <c r="E14" s="196"/>
      <c r="F14" s="196">
        <f>SUM(E15:E16)</f>
        <v>539632.32</v>
      </c>
    </row>
    <row r="15" spans="3:6" ht="12.75">
      <c r="C15" s="194" t="s">
        <v>151</v>
      </c>
      <c r="D15" s="195"/>
      <c r="E15" s="196">
        <v>508.84</v>
      </c>
      <c r="F15" s="196"/>
    </row>
    <row r="16" spans="3:6" ht="12.75">
      <c r="C16" s="194" t="s">
        <v>152</v>
      </c>
      <c r="D16" s="195"/>
      <c r="E16" s="196">
        <v>539123.48</v>
      </c>
      <c r="F16" s="196"/>
    </row>
    <row r="17" spans="3:6" ht="12.75">
      <c r="C17" s="197" t="s">
        <v>153</v>
      </c>
      <c r="D17" s="195"/>
      <c r="E17" s="196"/>
      <c r="F17" s="196">
        <f>SUM(E18:E22)</f>
        <v>1633.42</v>
      </c>
    </row>
    <row r="18" spans="3:6" ht="12.75">
      <c r="C18" s="194" t="s">
        <v>154</v>
      </c>
      <c r="D18" s="195"/>
      <c r="E18" s="196">
        <v>5.29</v>
      </c>
      <c r="F18" s="196"/>
    </row>
    <row r="19" spans="3:6" ht="12.75">
      <c r="C19" s="194" t="s">
        <v>154</v>
      </c>
      <c r="D19" s="195"/>
      <c r="E19" s="196">
        <v>12.61</v>
      </c>
      <c r="F19" s="196"/>
    </row>
    <row r="20" spans="3:6" ht="12.75">
      <c r="C20" s="194" t="s">
        <v>155</v>
      </c>
      <c r="D20" s="195"/>
      <c r="E20" s="196">
        <v>6.12</v>
      </c>
      <c r="F20" s="196"/>
    </row>
    <row r="21" spans="3:6" ht="12.75">
      <c r="C21" s="194" t="s">
        <v>156</v>
      </c>
      <c r="D21" s="195"/>
      <c r="E21" s="196">
        <v>5.4</v>
      </c>
      <c r="F21" s="196"/>
    </row>
    <row r="22" spans="3:6" ht="12.75">
      <c r="C22" s="194" t="s">
        <v>160</v>
      </c>
      <c r="D22" s="195"/>
      <c r="E22" s="196">
        <v>1604</v>
      </c>
      <c r="F22" s="196"/>
    </row>
    <row r="23" spans="3:6" ht="12.75">
      <c r="C23" s="197" t="s">
        <v>157</v>
      </c>
      <c r="D23" s="195"/>
      <c r="E23" s="196"/>
      <c r="F23" s="196">
        <f>SUM(E24:E37)</f>
        <v>4864.51</v>
      </c>
    </row>
    <row r="24" spans="3:6" ht="12.75">
      <c r="C24" s="194" t="s">
        <v>165</v>
      </c>
      <c r="D24" s="195"/>
      <c r="E24" s="196">
        <v>36.06</v>
      </c>
      <c r="F24" s="196"/>
    </row>
    <row r="25" spans="3:6" ht="12.75">
      <c r="C25" s="194" t="s">
        <v>166</v>
      </c>
      <c r="D25" s="195"/>
      <c r="E25" s="196">
        <v>29.35</v>
      </c>
      <c r="F25" s="196"/>
    </row>
    <row r="26" spans="3:6" ht="12.75">
      <c r="C26" s="194" t="s">
        <v>167</v>
      </c>
      <c r="D26" s="195"/>
      <c r="E26" s="196">
        <v>33.85</v>
      </c>
      <c r="F26" s="196"/>
    </row>
    <row r="27" spans="3:6" ht="12.75">
      <c r="C27" s="194" t="s">
        <v>168</v>
      </c>
      <c r="D27" s="195"/>
      <c r="E27" s="196">
        <v>2158.28</v>
      </c>
      <c r="F27" s="196"/>
    </row>
    <row r="28" spans="3:6" ht="12.75">
      <c r="C28" s="194" t="s">
        <v>169</v>
      </c>
      <c r="D28" s="195"/>
      <c r="E28" s="196">
        <v>851.95</v>
      </c>
      <c r="F28" s="196"/>
    </row>
    <row r="29" spans="3:6" ht="12.75">
      <c r="C29" s="194" t="s">
        <v>170</v>
      </c>
      <c r="D29" s="195"/>
      <c r="E29" s="196">
        <v>155.76</v>
      </c>
      <c r="F29" s="196"/>
    </row>
    <row r="30" spans="3:6" ht="12.75">
      <c r="C30" s="194" t="s">
        <v>171</v>
      </c>
      <c r="D30" s="195"/>
      <c r="E30" s="196">
        <v>609.47</v>
      </c>
      <c r="F30" s="195"/>
    </row>
    <row r="31" spans="3:6" ht="12.75">
      <c r="C31" s="198" t="s">
        <v>172</v>
      </c>
      <c r="D31" s="195"/>
      <c r="E31" s="196">
        <v>326.7</v>
      </c>
      <c r="F31" s="195"/>
    </row>
    <row r="32" spans="3:6" ht="12.75">
      <c r="C32" s="197" t="s">
        <v>179</v>
      </c>
      <c r="D32" s="195"/>
      <c r="E32" s="196"/>
      <c r="F32" s="195"/>
    </row>
    <row r="33" spans="3:6" ht="12.75">
      <c r="C33" s="194" t="s">
        <v>180</v>
      </c>
      <c r="D33" s="195"/>
      <c r="E33" s="196">
        <v>6.05</v>
      </c>
      <c r="F33" s="195"/>
    </row>
    <row r="34" spans="3:6" ht="12.75">
      <c r="C34" s="194" t="s">
        <v>181</v>
      </c>
      <c r="D34" s="195"/>
      <c r="E34" s="196">
        <v>6.05</v>
      </c>
      <c r="F34" s="195"/>
    </row>
    <row r="35" spans="3:6" ht="12.75">
      <c r="C35" s="197" t="s">
        <v>176</v>
      </c>
      <c r="D35" s="199"/>
      <c r="E35" s="196"/>
      <c r="F35" s="195"/>
    </row>
    <row r="36" spans="3:6" ht="12.75">
      <c r="C36" s="194" t="s">
        <v>177</v>
      </c>
      <c r="D36" s="199"/>
      <c r="E36" s="196">
        <v>0.99</v>
      </c>
      <c r="F36" s="195"/>
    </row>
    <row r="37" spans="3:6" ht="12.75">
      <c r="C37" s="194" t="s">
        <v>178</v>
      </c>
      <c r="D37" s="199"/>
      <c r="E37" s="196">
        <v>650</v>
      </c>
      <c r="F37" s="195"/>
    </row>
    <row r="38" spans="1:256" ht="12.75">
      <c r="A38" s="220"/>
      <c r="B38" s="221"/>
      <c r="C38" s="197" t="s">
        <v>185</v>
      </c>
      <c r="D38" s="199"/>
      <c r="E38" s="196"/>
      <c r="F38" s="196">
        <v>2917.68</v>
      </c>
      <c r="G38" s="220"/>
      <c r="H38" s="221"/>
      <c r="I38" s="220" t="s">
        <v>185</v>
      </c>
      <c r="J38" s="221"/>
      <c r="K38" s="220" t="s">
        <v>185</v>
      </c>
      <c r="L38" s="221"/>
      <c r="M38" s="220" t="s">
        <v>185</v>
      </c>
      <c r="N38" s="221"/>
      <c r="O38" s="220" t="s">
        <v>185</v>
      </c>
      <c r="P38" s="221"/>
      <c r="Q38" s="220" t="s">
        <v>185</v>
      </c>
      <c r="R38" s="221"/>
      <c r="S38" s="220" t="s">
        <v>185</v>
      </c>
      <c r="T38" s="221"/>
      <c r="U38" s="220" t="s">
        <v>185</v>
      </c>
      <c r="V38" s="221"/>
      <c r="W38" s="220" t="s">
        <v>185</v>
      </c>
      <c r="X38" s="221"/>
      <c r="Y38" s="220" t="s">
        <v>185</v>
      </c>
      <c r="Z38" s="221"/>
      <c r="AA38" s="220" t="s">
        <v>185</v>
      </c>
      <c r="AB38" s="221"/>
      <c r="AC38" s="220" t="s">
        <v>185</v>
      </c>
      <c r="AD38" s="221"/>
      <c r="AE38" s="220" t="s">
        <v>185</v>
      </c>
      <c r="AF38" s="221"/>
      <c r="AG38" s="220" t="s">
        <v>185</v>
      </c>
      <c r="AH38" s="221"/>
      <c r="AI38" s="220" t="s">
        <v>185</v>
      </c>
      <c r="AJ38" s="221"/>
      <c r="AK38" s="220" t="s">
        <v>185</v>
      </c>
      <c r="AL38" s="221"/>
      <c r="AM38" s="220" t="s">
        <v>185</v>
      </c>
      <c r="AN38" s="221"/>
      <c r="AO38" s="220" t="s">
        <v>185</v>
      </c>
      <c r="AP38" s="221"/>
      <c r="AQ38" s="220" t="s">
        <v>185</v>
      </c>
      <c r="AR38" s="221"/>
      <c r="AS38" s="220" t="s">
        <v>185</v>
      </c>
      <c r="AT38" s="221"/>
      <c r="AU38" s="220" t="s">
        <v>185</v>
      </c>
      <c r="AV38" s="221"/>
      <c r="AW38" s="220" t="s">
        <v>185</v>
      </c>
      <c r="AX38" s="221"/>
      <c r="AY38" s="220" t="s">
        <v>185</v>
      </c>
      <c r="AZ38" s="221"/>
      <c r="BA38" s="220" t="s">
        <v>185</v>
      </c>
      <c r="BB38" s="221"/>
      <c r="BC38" s="220" t="s">
        <v>185</v>
      </c>
      <c r="BD38" s="221"/>
      <c r="BE38" s="220" t="s">
        <v>185</v>
      </c>
      <c r="BF38" s="221"/>
      <c r="BG38" s="220" t="s">
        <v>185</v>
      </c>
      <c r="BH38" s="221"/>
      <c r="BI38" s="220" t="s">
        <v>185</v>
      </c>
      <c r="BJ38" s="221"/>
      <c r="BK38" s="220" t="s">
        <v>185</v>
      </c>
      <c r="BL38" s="221"/>
      <c r="BM38" s="220" t="s">
        <v>185</v>
      </c>
      <c r="BN38" s="221"/>
      <c r="BO38" s="220" t="s">
        <v>185</v>
      </c>
      <c r="BP38" s="221"/>
      <c r="BQ38" s="220" t="s">
        <v>185</v>
      </c>
      <c r="BR38" s="221"/>
      <c r="BS38" s="220" t="s">
        <v>185</v>
      </c>
      <c r="BT38" s="221"/>
      <c r="BU38" s="220" t="s">
        <v>185</v>
      </c>
      <c r="BV38" s="221"/>
      <c r="BW38" s="220" t="s">
        <v>185</v>
      </c>
      <c r="BX38" s="221"/>
      <c r="BY38" s="220" t="s">
        <v>185</v>
      </c>
      <c r="BZ38" s="221"/>
      <c r="CA38" s="220" t="s">
        <v>185</v>
      </c>
      <c r="CB38" s="221"/>
      <c r="CC38" s="220" t="s">
        <v>185</v>
      </c>
      <c r="CD38" s="221"/>
      <c r="CE38" s="220" t="s">
        <v>185</v>
      </c>
      <c r="CF38" s="221"/>
      <c r="CG38" s="220" t="s">
        <v>185</v>
      </c>
      <c r="CH38" s="221"/>
      <c r="CI38" s="220" t="s">
        <v>185</v>
      </c>
      <c r="CJ38" s="221"/>
      <c r="CK38" s="220" t="s">
        <v>185</v>
      </c>
      <c r="CL38" s="221"/>
      <c r="CM38" s="220" t="s">
        <v>185</v>
      </c>
      <c r="CN38" s="221"/>
      <c r="CO38" s="220" t="s">
        <v>185</v>
      </c>
      <c r="CP38" s="221"/>
      <c r="CQ38" s="220" t="s">
        <v>185</v>
      </c>
      <c r="CR38" s="221"/>
      <c r="CS38" s="220" t="s">
        <v>185</v>
      </c>
      <c r="CT38" s="221"/>
      <c r="CU38" s="220" t="s">
        <v>185</v>
      </c>
      <c r="CV38" s="221"/>
      <c r="CW38" s="220" t="s">
        <v>185</v>
      </c>
      <c r="CX38" s="221"/>
      <c r="CY38" s="220" t="s">
        <v>185</v>
      </c>
      <c r="CZ38" s="221"/>
      <c r="DA38" s="220" t="s">
        <v>185</v>
      </c>
      <c r="DB38" s="221"/>
      <c r="DC38" s="220" t="s">
        <v>185</v>
      </c>
      <c r="DD38" s="221"/>
      <c r="DE38" s="220" t="s">
        <v>185</v>
      </c>
      <c r="DF38" s="221"/>
      <c r="DG38" s="220" t="s">
        <v>185</v>
      </c>
      <c r="DH38" s="221"/>
      <c r="DI38" s="220" t="s">
        <v>185</v>
      </c>
      <c r="DJ38" s="221"/>
      <c r="DK38" s="220" t="s">
        <v>185</v>
      </c>
      <c r="DL38" s="221"/>
      <c r="DM38" s="220" t="s">
        <v>185</v>
      </c>
      <c r="DN38" s="221"/>
      <c r="DO38" s="220" t="s">
        <v>185</v>
      </c>
      <c r="DP38" s="221"/>
      <c r="DQ38" s="220" t="s">
        <v>185</v>
      </c>
      <c r="DR38" s="221"/>
      <c r="DS38" s="220" t="s">
        <v>185</v>
      </c>
      <c r="DT38" s="221"/>
      <c r="DU38" s="220" t="s">
        <v>185</v>
      </c>
      <c r="DV38" s="221"/>
      <c r="DW38" s="220" t="s">
        <v>185</v>
      </c>
      <c r="DX38" s="221"/>
      <c r="DY38" s="220" t="s">
        <v>185</v>
      </c>
      <c r="DZ38" s="221"/>
      <c r="EA38" s="220" t="s">
        <v>185</v>
      </c>
      <c r="EB38" s="221"/>
      <c r="EC38" s="220" t="s">
        <v>185</v>
      </c>
      <c r="ED38" s="221"/>
      <c r="EE38" s="220" t="s">
        <v>185</v>
      </c>
      <c r="EF38" s="221"/>
      <c r="EG38" s="220" t="s">
        <v>185</v>
      </c>
      <c r="EH38" s="221"/>
      <c r="EI38" s="220" t="s">
        <v>185</v>
      </c>
      <c r="EJ38" s="221"/>
      <c r="EK38" s="220" t="s">
        <v>185</v>
      </c>
      <c r="EL38" s="221"/>
      <c r="EM38" s="220" t="s">
        <v>185</v>
      </c>
      <c r="EN38" s="221"/>
      <c r="EO38" s="220" t="s">
        <v>185</v>
      </c>
      <c r="EP38" s="221"/>
      <c r="EQ38" s="220" t="s">
        <v>185</v>
      </c>
      <c r="ER38" s="221"/>
      <c r="ES38" s="220" t="s">
        <v>185</v>
      </c>
      <c r="ET38" s="221"/>
      <c r="EU38" s="220" t="s">
        <v>185</v>
      </c>
      <c r="EV38" s="221"/>
      <c r="EW38" s="220" t="s">
        <v>185</v>
      </c>
      <c r="EX38" s="221"/>
      <c r="EY38" s="220" t="s">
        <v>185</v>
      </c>
      <c r="EZ38" s="221"/>
      <c r="FA38" s="220" t="s">
        <v>185</v>
      </c>
      <c r="FB38" s="221"/>
      <c r="FC38" s="220" t="s">
        <v>185</v>
      </c>
      <c r="FD38" s="221"/>
      <c r="FE38" s="220" t="s">
        <v>185</v>
      </c>
      <c r="FF38" s="221"/>
      <c r="FG38" s="220" t="s">
        <v>185</v>
      </c>
      <c r="FH38" s="221"/>
      <c r="FI38" s="220" t="s">
        <v>185</v>
      </c>
      <c r="FJ38" s="221"/>
      <c r="FK38" s="220" t="s">
        <v>185</v>
      </c>
      <c r="FL38" s="221"/>
      <c r="FM38" s="220" t="s">
        <v>185</v>
      </c>
      <c r="FN38" s="221"/>
      <c r="FO38" s="220" t="s">
        <v>185</v>
      </c>
      <c r="FP38" s="221"/>
      <c r="FQ38" s="220" t="s">
        <v>185</v>
      </c>
      <c r="FR38" s="221"/>
      <c r="FS38" s="220" t="s">
        <v>185</v>
      </c>
      <c r="FT38" s="221"/>
      <c r="FU38" s="220" t="s">
        <v>185</v>
      </c>
      <c r="FV38" s="221"/>
      <c r="FW38" s="220" t="s">
        <v>185</v>
      </c>
      <c r="FX38" s="221"/>
      <c r="FY38" s="220" t="s">
        <v>185</v>
      </c>
      <c r="FZ38" s="221"/>
      <c r="GA38" s="220" t="s">
        <v>185</v>
      </c>
      <c r="GB38" s="221"/>
      <c r="GC38" s="220" t="s">
        <v>185</v>
      </c>
      <c r="GD38" s="221"/>
      <c r="GE38" s="220" t="s">
        <v>185</v>
      </c>
      <c r="GF38" s="221"/>
      <c r="GG38" s="220" t="s">
        <v>185</v>
      </c>
      <c r="GH38" s="221"/>
      <c r="GI38" s="220" t="s">
        <v>185</v>
      </c>
      <c r="GJ38" s="221"/>
      <c r="GK38" s="220" t="s">
        <v>185</v>
      </c>
      <c r="GL38" s="221"/>
      <c r="GM38" s="220" t="s">
        <v>185</v>
      </c>
      <c r="GN38" s="221"/>
      <c r="GO38" s="220" t="s">
        <v>185</v>
      </c>
      <c r="GP38" s="221"/>
      <c r="GQ38" s="220" t="s">
        <v>185</v>
      </c>
      <c r="GR38" s="221"/>
      <c r="GS38" s="220" t="s">
        <v>185</v>
      </c>
      <c r="GT38" s="221"/>
      <c r="GU38" s="220" t="s">
        <v>185</v>
      </c>
      <c r="GV38" s="221"/>
      <c r="GW38" s="220" t="s">
        <v>185</v>
      </c>
      <c r="GX38" s="221"/>
      <c r="GY38" s="220" t="s">
        <v>185</v>
      </c>
      <c r="GZ38" s="221"/>
      <c r="HA38" s="220" t="s">
        <v>185</v>
      </c>
      <c r="HB38" s="221"/>
      <c r="HC38" s="220" t="s">
        <v>185</v>
      </c>
      <c r="HD38" s="221"/>
      <c r="HE38" s="220" t="s">
        <v>185</v>
      </c>
      <c r="HF38" s="221"/>
      <c r="HG38" s="220" t="s">
        <v>185</v>
      </c>
      <c r="HH38" s="221"/>
      <c r="HI38" s="220" t="s">
        <v>185</v>
      </c>
      <c r="HJ38" s="221"/>
      <c r="HK38" s="220" t="s">
        <v>185</v>
      </c>
      <c r="HL38" s="221"/>
      <c r="HM38" s="220" t="s">
        <v>185</v>
      </c>
      <c r="HN38" s="221"/>
      <c r="HO38" s="220" t="s">
        <v>185</v>
      </c>
      <c r="HP38" s="221"/>
      <c r="HQ38" s="220" t="s">
        <v>185</v>
      </c>
      <c r="HR38" s="221"/>
      <c r="HS38" s="220" t="s">
        <v>185</v>
      </c>
      <c r="HT38" s="221"/>
      <c r="HU38" s="220" t="s">
        <v>185</v>
      </c>
      <c r="HV38" s="221"/>
      <c r="HW38" s="220" t="s">
        <v>185</v>
      </c>
      <c r="HX38" s="221"/>
      <c r="HY38" s="220" t="s">
        <v>185</v>
      </c>
      <c r="HZ38" s="221"/>
      <c r="IA38" s="220" t="s">
        <v>185</v>
      </c>
      <c r="IB38" s="221"/>
      <c r="IC38" s="220" t="s">
        <v>185</v>
      </c>
      <c r="ID38" s="221"/>
      <c r="IE38" s="220" t="s">
        <v>185</v>
      </c>
      <c r="IF38" s="221"/>
      <c r="IG38" s="220" t="s">
        <v>185</v>
      </c>
      <c r="IH38" s="221"/>
      <c r="II38" s="220" t="s">
        <v>185</v>
      </c>
      <c r="IJ38" s="221"/>
      <c r="IK38" s="220" t="s">
        <v>185</v>
      </c>
      <c r="IL38" s="221"/>
      <c r="IM38" s="220" t="s">
        <v>185</v>
      </c>
      <c r="IN38" s="221"/>
      <c r="IO38" s="220" t="s">
        <v>185</v>
      </c>
      <c r="IP38" s="221"/>
      <c r="IQ38" s="220" t="s">
        <v>185</v>
      </c>
      <c r="IR38" s="221"/>
      <c r="IS38" s="220" t="s">
        <v>185</v>
      </c>
      <c r="IT38" s="221"/>
      <c r="IU38" s="220" t="s">
        <v>185</v>
      </c>
      <c r="IV38" s="221"/>
    </row>
    <row r="39" spans="1:256" ht="13.5" thickBot="1">
      <c r="A39" s="222"/>
      <c r="B39" s="221"/>
      <c r="C39" s="194" t="s">
        <v>186</v>
      </c>
      <c r="D39" s="199"/>
      <c r="E39" s="196">
        <v>2917.68</v>
      </c>
      <c r="F39" s="195"/>
      <c r="G39" s="222"/>
      <c r="H39" s="221"/>
      <c r="I39" s="222" t="s">
        <v>186</v>
      </c>
      <c r="J39" s="221">
        <v>2917.68</v>
      </c>
      <c r="K39" s="222" t="s">
        <v>186</v>
      </c>
      <c r="L39" s="221">
        <v>2917.68</v>
      </c>
      <c r="M39" s="222" t="s">
        <v>186</v>
      </c>
      <c r="N39" s="221">
        <v>2917.68</v>
      </c>
      <c r="O39" s="222" t="s">
        <v>186</v>
      </c>
      <c r="P39" s="221">
        <v>2917.68</v>
      </c>
      <c r="Q39" s="222" t="s">
        <v>186</v>
      </c>
      <c r="R39" s="221">
        <v>2917.68</v>
      </c>
      <c r="S39" s="222" t="s">
        <v>186</v>
      </c>
      <c r="T39" s="221">
        <v>2917.68</v>
      </c>
      <c r="U39" s="222" t="s">
        <v>186</v>
      </c>
      <c r="V39" s="221">
        <v>2917.68</v>
      </c>
      <c r="W39" s="222" t="s">
        <v>186</v>
      </c>
      <c r="X39" s="221">
        <v>2917.68</v>
      </c>
      <c r="Y39" s="222" t="s">
        <v>186</v>
      </c>
      <c r="Z39" s="221">
        <v>2917.68</v>
      </c>
      <c r="AA39" s="222" t="s">
        <v>186</v>
      </c>
      <c r="AB39" s="221">
        <v>2917.68</v>
      </c>
      <c r="AC39" s="222" t="s">
        <v>186</v>
      </c>
      <c r="AD39" s="221">
        <v>2917.68</v>
      </c>
      <c r="AE39" s="222" t="s">
        <v>186</v>
      </c>
      <c r="AF39" s="221">
        <v>2917.68</v>
      </c>
      <c r="AG39" s="222" t="s">
        <v>186</v>
      </c>
      <c r="AH39" s="221">
        <v>2917.68</v>
      </c>
      <c r="AI39" s="222" t="s">
        <v>186</v>
      </c>
      <c r="AJ39" s="221">
        <v>2917.68</v>
      </c>
      <c r="AK39" s="222" t="s">
        <v>186</v>
      </c>
      <c r="AL39" s="221">
        <v>2917.68</v>
      </c>
      <c r="AM39" s="222" t="s">
        <v>186</v>
      </c>
      <c r="AN39" s="221">
        <v>2917.68</v>
      </c>
      <c r="AO39" s="222" t="s">
        <v>186</v>
      </c>
      <c r="AP39" s="221">
        <v>2917.68</v>
      </c>
      <c r="AQ39" s="222" t="s">
        <v>186</v>
      </c>
      <c r="AR39" s="221">
        <v>2917.68</v>
      </c>
      <c r="AS39" s="222" t="s">
        <v>186</v>
      </c>
      <c r="AT39" s="221">
        <v>2917.68</v>
      </c>
      <c r="AU39" s="222" t="s">
        <v>186</v>
      </c>
      <c r="AV39" s="221">
        <v>2917.68</v>
      </c>
      <c r="AW39" s="222" t="s">
        <v>186</v>
      </c>
      <c r="AX39" s="221">
        <v>2917.68</v>
      </c>
      <c r="AY39" s="222" t="s">
        <v>186</v>
      </c>
      <c r="AZ39" s="221">
        <v>2917.68</v>
      </c>
      <c r="BA39" s="222" t="s">
        <v>186</v>
      </c>
      <c r="BB39" s="221">
        <v>2917.68</v>
      </c>
      <c r="BC39" s="222" t="s">
        <v>186</v>
      </c>
      <c r="BD39" s="221">
        <v>2917.68</v>
      </c>
      <c r="BE39" s="222" t="s">
        <v>186</v>
      </c>
      <c r="BF39" s="221">
        <v>2917.68</v>
      </c>
      <c r="BG39" s="222" t="s">
        <v>186</v>
      </c>
      <c r="BH39" s="221">
        <v>2917.68</v>
      </c>
      <c r="BI39" s="222" t="s">
        <v>186</v>
      </c>
      <c r="BJ39" s="221">
        <v>2917.68</v>
      </c>
      <c r="BK39" s="222" t="s">
        <v>186</v>
      </c>
      <c r="BL39" s="221">
        <v>2917.68</v>
      </c>
      <c r="BM39" s="222" t="s">
        <v>186</v>
      </c>
      <c r="BN39" s="221">
        <v>2917.68</v>
      </c>
      <c r="BO39" s="222" t="s">
        <v>186</v>
      </c>
      <c r="BP39" s="221">
        <v>2917.68</v>
      </c>
      <c r="BQ39" s="222" t="s">
        <v>186</v>
      </c>
      <c r="BR39" s="221">
        <v>2917.68</v>
      </c>
      <c r="BS39" s="222" t="s">
        <v>186</v>
      </c>
      <c r="BT39" s="221">
        <v>2917.68</v>
      </c>
      <c r="BU39" s="222" t="s">
        <v>186</v>
      </c>
      <c r="BV39" s="221">
        <v>2917.68</v>
      </c>
      <c r="BW39" s="222" t="s">
        <v>186</v>
      </c>
      <c r="BX39" s="221">
        <v>2917.68</v>
      </c>
      <c r="BY39" s="222" t="s">
        <v>186</v>
      </c>
      <c r="BZ39" s="221">
        <v>2917.68</v>
      </c>
      <c r="CA39" s="222" t="s">
        <v>186</v>
      </c>
      <c r="CB39" s="221">
        <v>2917.68</v>
      </c>
      <c r="CC39" s="222" t="s">
        <v>186</v>
      </c>
      <c r="CD39" s="221">
        <v>2917.68</v>
      </c>
      <c r="CE39" s="222" t="s">
        <v>186</v>
      </c>
      <c r="CF39" s="221">
        <v>2917.68</v>
      </c>
      <c r="CG39" s="222" t="s">
        <v>186</v>
      </c>
      <c r="CH39" s="221">
        <v>2917.68</v>
      </c>
      <c r="CI39" s="222" t="s">
        <v>186</v>
      </c>
      <c r="CJ39" s="221">
        <v>2917.68</v>
      </c>
      <c r="CK39" s="222" t="s">
        <v>186</v>
      </c>
      <c r="CL39" s="221">
        <v>2917.68</v>
      </c>
      <c r="CM39" s="222" t="s">
        <v>186</v>
      </c>
      <c r="CN39" s="221">
        <v>2917.68</v>
      </c>
      <c r="CO39" s="222" t="s">
        <v>186</v>
      </c>
      <c r="CP39" s="221">
        <v>2917.68</v>
      </c>
      <c r="CQ39" s="222" t="s">
        <v>186</v>
      </c>
      <c r="CR39" s="221">
        <v>2917.68</v>
      </c>
      <c r="CS39" s="222" t="s">
        <v>186</v>
      </c>
      <c r="CT39" s="221">
        <v>2917.68</v>
      </c>
      <c r="CU39" s="222" t="s">
        <v>186</v>
      </c>
      <c r="CV39" s="221">
        <v>2917.68</v>
      </c>
      <c r="CW39" s="222" t="s">
        <v>186</v>
      </c>
      <c r="CX39" s="221">
        <v>2917.68</v>
      </c>
      <c r="CY39" s="222" t="s">
        <v>186</v>
      </c>
      <c r="CZ39" s="221">
        <v>2917.68</v>
      </c>
      <c r="DA39" s="222" t="s">
        <v>186</v>
      </c>
      <c r="DB39" s="221">
        <v>2917.68</v>
      </c>
      <c r="DC39" s="222" t="s">
        <v>186</v>
      </c>
      <c r="DD39" s="221">
        <v>2917.68</v>
      </c>
      <c r="DE39" s="222" t="s">
        <v>186</v>
      </c>
      <c r="DF39" s="221">
        <v>2917.68</v>
      </c>
      <c r="DG39" s="222" t="s">
        <v>186</v>
      </c>
      <c r="DH39" s="221">
        <v>2917.68</v>
      </c>
      <c r="DI39" s="222" t="s">
        <v>186</v>
      </c>
      <c r="DJ39" s="221">
        <v>2917.68</v>
      </c>
      <c r="DK39" s="222" t="s">
        <v>186</v>
      </c>
      <c r="DL39" s="221">
        <v>2917.68</v>
      </c>
      <c r="DM39" s="222" t="s">
        <v>186</v>
      </c>
      <c r="DN39" s="221">
        <v>2917.68</v>
      </c>
      <c r="DO39" s="222" t="s">
        <v>186</v>
      </c>
      <c r="DP39" s="221">
        <v>2917.68</v>
      </c>
      <c r="DQ39" s="222" t="s">
        <v>186</v>
      </c>
      <c r="DR39" s="221">
        <v>2917.68</v>
      </c>
      <c r="DS39" s="222" t="s">
        <v>186</v>
      </c>
      <c r="DT39" s="221">
        <v>2917.68</v>
      </c>
      <c r="DU39" s="222" t="s">
        <v>186</v>
      </c>
      <c r="DV39" s="221">
        <v>2917.68</v>
      </c>
      <c r="DW39" s="222" t="s">
        <v>186</v>
      </c>
      <c r="DX39" s="221">
        <v>2917.68</v>
      </c>
      <c r="DY39" s="222" t="s">
        <v>186</v>
      </c>
      <c r="DZ39" s="221">
        <v>2917.68</v>
      </c>
      <c r="EA39" s="222" t="s">
        <v>186</v>
      </c>
      <c r="EB39" s="221">
        <v>2917.68</v>
      </c>
      <c r="EC39" s="222" t="s">
        <v>186</v>
      </c>
      <c r="ED39" s="221">
        <v>2917.68</v>
      </c>
      <c r="EE39" s="222" t="s">
        <v>186</v>
      </c>
      <c r="EF39" s="221">
        <v>2917.68</v>
      </c>
      <c r="EG39" s="222" t="s">
        <v>186</v>
      </c>
      <c r="EH39" s="221">
        <v>2917.68</v>
      </c>
      <c r="EI39" s="222" t="s">
        <v>186</v>
      </c>
      <c r="EJ39" s="221">
        <v>2917.68</v>
      </c>
      <c r="EK39" s="222" t="s">
        <v>186</v>
      </c>
      <c r="EL39" s="221">
        <v>2917.68</v>
      </c>
      <c r="EM39" s="222" t="s">
        <v>186</v>
      </c>
      <c r="EN39" s="221">
        <v>2917.68</v>
      </c>
      <c r="EO39" s="222" t="s">
        <v>186</v>
      </c>
      <c r="EP39" s="221">
        <v>2917.68</v>
      </c>
      <c r="EQ39" s="222" t="s">
        <v>186</v>
      </c>
      <c r="ER39" s="221">
        <v>2917.68</v>
      </c>
      <c r="ES39" s="222" t="s">
        <v>186</v>
      </c>
      <c r="ET39" s="221">
        <v>2917.68</v>
      </c>
      <c r="EU39" s="222" t="s">
        <v>186</v>
      </c>
      <c r="EV39" s="221">
        <v>2917.68</v>
      </c>
      <c r="EW39" s="222" t="s">
        <v>186</v>
      </c>
      <c r="EX39" s="221">
        <v>2917.68</v>
      </c>
      <c r="EY39" s="222" t="s">
        <v>186</v>
      </c>
      <c r="EZ39" s="221">
        <v>2917.68</v>
      </c>
      <c r="FA39" s="222" t="s">
        <v>186</v>
      </c>
      <c r="FB39" s="221">
        <v>2917.68</v>
      </c>
      <c r="FC39" s="222" t="s">
        <v>186</v>
      </c>
      <c r="FD39" s="221">
        <v>2917.68</v>
      </c>
      <c r="FE39" s="222" t="s">
        <v>186</v>
      </c>
      <c r="FF39" s="221">
        <v>2917.68</v>
      </c>
      <c r="FG39" s="222" t="s">
        <v>186</v>
      </c>
      <c r="FH39" s="221">
        <v>2917.68</v>
      </c>
      <c r="FI39" s="222" t="s">
        <v>186</v>
      </c>
      <c r="FJ39" s="221">
        <v>2917.68</v>
      </c>
      <c r="FK39" s="222" t="s">
        <v>186</v>
      </c>
      <c r="FL39" s="221">
        <v>2917.68</v>
      </c>
      <c r="FM39" s="222" t="s">
        <v>186</v>
      </c>
      <c r="FN39" s="221">
        <v>2917.68</v>
      </c>
      <c r="FO39" s="222" t="s">
        <v>186</v>
      </c>
      <c r="FP39" s="221">
        <v>2917.68</v>
      </c>
      <c r="FQ39" s="222" t="s">
        <v>186</v>
      </c>
      <c r="FR39" s="221">
        <v>2917.68</v>
      </c>
      <c r="FS39" s="222" t="s">
        <v>186</v>
      </c>
      <c r="FT39" s="221">
        <v>2917.68</v>
      </c>
      <c r="FU39" s="222" t="s">
        <v>186</v>
      </c>
      <c r="FV39" s="221">
        <v>2917.68</v>
      </c>
      <c r="FW39" s="222" t="s">
        <v>186</v>
      </c>
      <c r="FX39" s="221">
        <v>2917.68</v>
      </c>
      <c r="FY39" s="222" t="s">
        <v>186</v>
      </c>
      <c r="FZ39" s="221">
        <v>2917.68</v>
      </c>
      <c r="GA39" s="222" t="s">
        <v>186</v>
      </c>
      <c r="GB39" s="221">
        <v>2917.68</v>
      </c>
      <c r="GC39" s="222" t="s">
        <v>186</v>
      </c>
      <c r="GD39" s="221">
        <v>2917.68</v>
      </c>
      <c r="GE39" s="222" t="s">
        <v>186</v>
      </c>
      <c r="GF39" s="221">
        <v>2917.68</v>
      </c>
      <c r="GG39" s="222" t="s">
        <v>186</v>
      </c>
      <c r="GH39" s="221">
        <v>2917.68</v>
      </c>
      <c r="GI39" s="222" t="s">
        <v>186</v>
      </c>
      <c r="GJ39" s="221">
        <v>2917.68</v>
      </c>
      <c r="GK39" s="222" t="s">
        <v>186</v>
      </c>
      <c r="GL39" s="221">
        <v>2917.68</v>
      </c>
      <c r="GM39" s="222" t="s">
        <v>186</v>
      </c>
      <c r="GN39" s="221">
        <v>2917.68</v>
      </c>
      <c r="GO39" s="222" t="s">
        <v>186</v>
      </c>
      <c r="GP39" s="221">
        <v>2917.68</v>
      </c>
      <c r="GQ39" s="222" t="s">
        <v>186</v>
      </c>
      <c r="GR39" s="221">
        <v>2917.68</v>
      </c>
      <c r="GS39" s="222" t="s">
        <v>186</v>
      </c>
      <c r="GT39" s="221">
        <v>2917.68</v>
      </c>
      <c r="GU39" s="222" t="s">
        <v>186</v>
      </c>
      <c r="GV39" s="221">
        <v>2917.68</v>
      </c>
      <c r="GW39" s="222" t="s">
        <v>186</v>
      </c>
      <c r="GX39" s="221">
        <v>2917.68</v>
      </c>
      <c r="GY39" s="222" t="s">
        <v>186</v>
      </c>
      <c r="GZ39" s="221">
        <v>2917.68</v>
      </c>
      <c r="HA39" s="222" t="s">
        <v>186</v>
      </c>
      <c r="HB39" s="221">
        <v>2917.68</v>
      </c>
      <c r="HC39" s="222" t="s">
        <v>186</v>
      </c>
      <c r="HD39" s="221">
        <v>2917.68</v>
      </c>
      <c r="HE39" s="222" t="s">
        <v>186</v>
      </c>
      <c r="HF39" s="221">
        <v>2917.68</v>
      </c>
      <c r="HG39" s="222" t="s">
        <v>186</v>
      </c>
      <c r="HH39" s="221">
        <v>2917.68</v>
      </c>
      <c r="HI39" s="222" t="s">
        <v>186</v>
      </c>
      <c r="HJ39" s="221">
        <v>2917.68</v>
      </c>
      <c r="HK39" s="222" t="s">
        <v>186</v>
      </c>
      <c r="HL39" s="221">
        <v>2917.68</v>
      </c>
      <c r="HM39" s="222" t="s">
        <v>186</v>
      </c>
      <c r="HN39" s="221">
        <v>2917.68</v>
      </c>
      <c r="HO39" s="222" t="s">
        <v>186</v>
      </c>
      <c r="HP39" s="221">
        <v>2917.68</v>
      </c>
      <c r="HQ39" s="222" t="s">
        <v>186</v>
      </c>
      <c r="HR39" s="221">
        <v>2917.68</v>
      </c>
      <c r="HS39" s="222" t="s">
        <v>186</v>
      </c>
      <c r="HT39" s="221">
        <v>2917.68</v>
      </c>
      <c r="HU39" s="222" t="s">
        <v>186</v>
      </c>
      <c r="HV39" s="221">
        <v>2917.68</v>
      </c>
      <c r="HW39" s="222" t="s">
        <v>186</v>
      </c>
      <c r="HX39" s="221">
        <v>2917.68</v>
      </c>
      <c r="HY39" s="222" t="s">
        <v>186</v>
      </c>
      <c r="HZ39" s="221">
        <v>2917.68</v>
      </c>
      <c r="IA39" s="222" t="s">
        <v>186</v>
      </c>
      <c r="IB39" s="221">
        <v>2917.68</v>
      </c>
      <c r="IC39" s="222" t="s">
        <v>186</v>
      </c>
      <c r="ID39" s="221">
        <v>2917.68</v>
      </c>
      <c r="IE39" s="222" t="s">
        <v>186</v>
      </c>
      <c r="IF39" s="221">
        <v>2917.68</v>
      </c>
      <c r="IG39" s="222" t="s">
        <v>186</v>
      </c>
      <c r="IH39" s="221">
        <v>2917.68</v>
      </c>
      <c r="II39" s="222" t="s">
        <v>186</v>
      </c>
      <c r="IJ39" s="221">
        <v>2917.68</v>
      </c>
      <c r="IK39" s="222" t="s">
        <v>186</v>
      </c>
      <c r="IL39" s="221">
        <v>2917.68</v>
      </c>
      <c r="IM39" s="222" t="s">
        <v>186</v>
      </c>
      <c r="IN39" s="221">
        <v>2917.68</v>
      </c>
      <c r="IO39" s="222" t="s">
        <v>186</v>
      </c>
      <c r="IP39" s="221">
        <v>2917.68</v>
      </c>
      <c r="IQ39" s="222" t="s">
        <v>186</v>
      </c>
      <c r="IR39" s="221">
        <v>2917.68</v>
      </c>
      <c r="IS39" s="222" t="s">
        <v>186</v>
      </c>
      <c r="IT39" s="221">
        <v>2917.68</v>
      </c>
      <c r="IU39" s="222" t="s">
        <v>186</v>
      </c>
      <c r="IV39" s="221">
        <v>2917.68</v>
      </c>
    </row>
    <row r="40" spans="3:6" ht="13.5" thickBot="1">
      <c r="C40" s="216" t="s">
        <v>54</v>
      </c>
      <c r="D40" s="217"/>
      <c r="E40" s="212">
        <f>SUM(E13:E39)</f>
        <v>1086937.0500000003</v>
      </c>
      <c r="F40" s="212">
        <f>SUM(F12:F39)</f>
        <v>1086937.0499999998</v>
      </c>
    </row>
    <row r="42" ht="12.75">
      <c r="F42" s="116"/>
    </row>
  </sheetData>
  <sheetProtection/>
  <mergeCells count="1">
    <mergeCell ref="A1:I1"/>
  </mergeCells>
  <printOptions horizontalCentered="1" verticalCentered="1"/>
  <pageMargins left="1.2" right="0.7874015748031497" top="0.43" bottom="0.21" header="0" footer="0"/>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F31"/>
  <sheetViews>
    <sheetView tabSelected="1" zoomScalePageLayoutView="0" workbookViewId="0" topLeftCell="B13">
      <selection activeCell="C32" sqref="C32"/>
    </sheetView>
  </sheetViews>
  <sheetFormatPr defaultColWidth="11.57421875" defaultRowHeight="12.75"/>
  <cols>
    <col min="1" max="1" width="18.421875" style="4" customWidth="1"/>
    <col min="2" max="2" width="41.7109375" style="1" customWidth="1"/>
    <col min="3" max="5" width="26.8515625" style="2" customWidth="1"/>
    <col min="6" max="6" width="14.8515625" style="4" customWidth="1"/>
    <col min="7" max="16384" width="11.57421875" style="4" customWidth="1"/>
  </cols>
  <sheetData>
    <row r="1" spans="1:6" s="25" customFormat="1" ht="15">
      <c r="A1" s="271" t="s">
        <v>31</v>
      </c>
      <c r="B1" s="271"/>
      <c r="C1" s="271"/>
      <c r="D1" s="271"/>
      <c r="E1" s="271"/>
      <c r="F1" s="271"/>
    </row>
    <row r="2" spans="2:6" s="25" customFormat="1" ht="15">
      <c r="B2" s="26"/>
      <c r="C2" s="27"/>
      <c r="D2" s="27"/>
      <c r="E2" s="27"/>
      <c r="F2" s="24"/>
    </row>
    <row r="3" spans="1:6" s="25" customFormat="1" ht="15">
      <c r="A3" s="25" t="s">
        <v>129</v>
      </c>
      <c r="B3" s="26"/>
      <c r="C3" s="27"/>
      <c r="D3" s="27"/>
      <c r="E3" s="27"/>
      <c r="F3" s="24"/>
    </row>
    <row r="4" spans="2:6" s="25" customFormat="1" ht="15.75" thickBot="1">
      <c r="B4" s="26"/>
      <c r="C4" s="27"/>
      <c r="D4" s="27"/>
      <c r="E4" s="27"/>
      <c r="F4" s="24"/>
    </row>
    <row r="5" spans="1:6" s="25" customFormat="1" ht="15">
      <c r="A5" s="28" t="s">
        <v>33</v>
      </c>
      <c r="B5" s="100"/>
      <c r="C5" s="30" t="s">
        <v>15</v>
      </c>
      <c r="D5" s="30"/>
      <c r="E5" s="104" t="s">
        <v>94</v>
      </c>
      <c r="F5" s="38" t="s">
        <v>162</v>
      </c>
    </row>
    <row r="6" spans="1:6" s="25" customFormat="1" ht="15">
      <c r="A6" s="101"/>
      <c r="B6" s="32"/>
      <c r="C6" s="33"/>
      <c r="D6" s="33"/>
      <c r="E6" s="40"/>
      <c r="F6" s="34"/>
    </row>
    <row r="7" spans="1:6" s="25" customFormat="1" ht="15.75" thickBot="1">
      <c r="A7" s="135" t="s">
        <v>182</v>
      </c>
      <c r="B7" s="102"/>
      <c r="C7" s="57" t="s">
        <v>89</v>
      </c>
      <c r="D7" s="36"/>
      <c r="E7" s="102"/>
      <c r="F7" s="37"/>
    </row>
    <row r="8" spans="2:5" ht="15" thickBot="1">
      <c r="B8" s="7"/>
      <c r="C8" s="3"/>
      <c r="D8" s="3"/>
      <c r="E8" s="3"/>
    </row>
    <row r="9" spans="2:5" ht="54.75" customHeight="1">
      <c r="B9" s="272" t="s">
        <v>0</v>
      </c>
      <c r="C9" s="103" t="s">
        <v>124</v>
      </c>
      <c r="D9" s="103" t="s">
        <v>125</v>
      </c>
      <c r="E9" s="103" t="s">
        <v>126</v>
      </c>
    </row>
    <row r="10" spans="2:5" ht="15" customHeight="1" thickBot="1">
      <c r="B10" s="273"/>
      <c r="C10" s="13" t="s">
        <v>34</v>
      </c>
      <c r="D10" s="13" t="s">
        <v>35</v>
      </c>
      <c r="E10" s="13" t="s">
        <v>130</v>
      </c>
    </row>
    <row r="11" spans="2:5" ht="18" customHeight="1">
      <c r="B11" s="106" t="s">
        <v>109</v>
      </c>
      <c r="C11" s="125">
        <f>SUM(C12:C15)</f>
        <v>4034519.24</v>
      </c>
      <c r="D11" s="125">
        <f>SUM(D12:D15)</f>
        <v>703040.0500000007</v>
      </c>
      <c r="E11" s="125">
        <f>SUM(E12:E15)</f>
        <v>4737559.290000001</v>
      </c>
    </row>
    <row r="12" spans="2:5" ht="18" customHeight="1">
      <c r="B12" s="99" t="s">
        <v>110</v>
      </c>
      <c r="C12" s="15">
        <v>3285451.45</v>
      </c>
      <c r="D12" s="123">
        <f>+'ANEXO 2 BIS'!H11</f>
        <v>-2175979.6999999993</v>
      </c>
      <c r="E12" s="123">
        <f>+C12+D12</f>
        <v>1109471.750000001</v>
      </c>
    </row>
    <row r="13" spans="2:5" ht="18" customHeight="1">
      <c r="B13" s="99" t="s">
        <v>111</v>
      </c>
      <c r="C13" s="15">
        <v>0</v>
      </c>
      <c r="D13" s="123">
        <v>0</v>
      </c>
      <c r="E13" s="123">
        <f>+C13+D13</f>
        <v>0</v>
      </c>
    </row>
    <row r="14" spans="2:5" ht="18" customHeight="1">
      <c r="B14" s="99" t="s">
        <v>112</v>
      </c>
      <c r="C14" s="15">
        <v>275647.08</v>
      </c>
      <c r="D14" s="123">
        <f>SUM('ANEXO 2 BIS'!G12:H12)</f>
        <v>2046585.0099999998</v>
      </c>
      <c r="E14" s="123">
        <f>+C14+D14</f>
        <v>2322232.09</v>
      </c>
    </row>
    <row r="15" spans="2:6" ht="18" customHeight="1">
      <c r="B15" s="99" t="s">
        <v>145</v>
      </c>
      <c r="C15" s="15">
        <v>473420.71</v>
      </c>
      <c r="D15" s="123">
        <f>SUM('ANEXO 2 BIS'!G13:H13)</f>
        <v>832434.7400000002</v>
      </c>
      <c r="E15" s="123">
        <f>+C15+D15</f>
        <v>1305855.4500000002</v>
      </c>
      <c r="F15" s="5"/>
    </row>
    <row r="16" spans="2:5" ht="18" customHeight="1">
      <c r="B16" s="99" t="s">
        <v>113</v>
      </c>
      <c r="C16" s="15">
        <v>0</v>
      </c>
      <c r="D16" s="123">
        <v>0</v>
      </c>
      <c r="E16" s="123">
        <v>0</v>
      </c>
    </row>
    <row r="17" spans="2:5" ht="18" customHeight="1">
      <c r="B17" s="107" t="s">
        <v>114</v>
      </c>
      <c r="C17" s="15"/>
      <c r="D17" s="123"/>
      <c r="E17" s="123"/>
    </row>
    <row r="18" spans="2:5" ht="18" customHeight="1">
      <c r="B18" s="107" t="s">
        <v>115</v>
      </c>
      <c r="C18" s="15"/>
      <c r="D18" s="123"/>
      <c r="E18" s="123"/>
    </row>
    <row r="19" spans="2:5" ht="18" customHeight="1">
      <c r="B19" s="99" t="s">
        <v>116</v>
      </c>
      <c r="C19" s="15"/>
      <c r="D19" s="123"/>
      <c r="E19" s="123"/>
    </row>
    <row r="20" spans="2:5" ht="18" customHeight="1">
      <c r="B20" s="105" t="s">
        <v>117</v>
      </c>
      <c r="C20" s="178">
        <f>SUM(C21:C26)</f>
        <v>0</v>
      </c>
      <c r="D20" s="123">
        <f>SUM(D21:D26)</f>
        <v>147589.2</v>
      </c>
      <c r="E20" s="123">
        <f>SUM(E21:E26)</f>
        <v>147589.2</v>
      </c>
    </row>
    <row r="21" spans="2:5" ht="18" customHeight="1">
      <c r="B21" s="99" t="s">
        <v>118</v>
      </c>
      <c r="C21" s="15">
        <v>0</v>
      </c>
      <c r="D21" s="123">
        <f>+'ANEXO 2 BIS'!H15</f>
        <v>68310</v>
      </c>
      <c r="E21" s="123">
        <f>+C21+D21</f>
        <v>68310</v>
      </c>
    </row>
    <row r="22" spans="2:5" ht="18" customHeight="1">
      <c r="B22" s="99" t="s">
        <v>119</v>
      </c>
      <c r="C22" s="15">
        <v>0</v>
      </c>
      <c r="D22" s="123">
        <f>+'ANEXO 2 BIS'!H14</f>
        <v>79279.2</v>
      </c>
      <c r="E22" s="123">
        <f>+C22+D22</f>
        <v>79279.2</v>
      </c>
    </row>
    <row r="23" spans="2:5" ht="18" customHeight="1">
      <c r="B23" s="99" t="s">
        <v>120</v>
      </c>
      <c r="C23" s="15">
        <v>0</v>
      </c>
      <c r="D23" s="123">
        <v>0</v>
      </c>
      <c r="E23" s="123">
        <f aca="true" t="shared" si="0" ref="E23:E28">+C23+D23</f>
        <v>0</v>
      </c>
    </row>
    <row r="24" spans="2:5" ht="18" customHeight="1">
      <c r="B24" s="107" t="s">
        <v>127</v>
      </c>
      <c r="C24" s="15">
        <v>0</v>
      </c>
      <c r="D24" s="123">
        <v>0</v>
      </c>
      <c r="E24" s="123">
        <f t="shared" si="0"/>
        <v>0</v>
      </c>
    </row>
    <row r="25" spans="2:5" ht="18" customHeight="1">
      <c r="B25" s="107" t="s">
        <v>128</v>
      </c>
      <c r="C25" s="15">
        <v>0</v>
      </c>
      <c r="D25" s="123">
        <v>0</v>
      </c>
      <c r="E25" s="123">
        <f t="shared" si="0"/>
        <v>0</v>
      </c>
    </row>
    <row r="26" spans="2:5" ht="18" customHeight="1">
      <c r="B26" s="108" t="s">
        <v>121</v>
      </c>
      <c r="C26" s="15">
        <v>0</v>
      </c>
      <c r="D26" s="123">
        <v>0</v>
      </c>
      <c r="E26" s="123">
        <f t="shared" si="0"/>
        <v>0</v>
      </c>
    </row>
    <row r="27" spans="2:5" ht="18" customHeight="1">
      <c r="B27" s="105" t="s">
        <v>122</v>
      </c>
      <c r="C27" s="15">
        <v>0</v>
      </c>
      <c r="D27" s="123">
        <v>0</v>
      </c>
      <c r="E27" s="123">
        <f t="shared" si="0"/>
        <v>0</v>
      </c>
    </row>
    <row r="28" spans="2:5" ht="18" customHeight="1" thickBot="1">
      <c r="B28" s="105" t="s">
        <v>123</v>
      </c>
      <c r="C28" s="16">
        <v>0</v>
      </c>
      <c r="D28" s="124">
        <f>+'ANEXO 2 BIS'!H17</f>
        <v>0</v>
      </c>
      <c r="E28" s="124">
        <f t="shared" si="0"/>
        <v>0</v>
      </c>
    </row>
    <row r="29" spans="2:5" ht="18" customHeight="1" thickBot="1">
      <c r="B29" s="109" t="s">
        <v>87</v>
      </c>
      <c r="C29" s="110">
        <f>+C11+C20+C27+C28</f>
        <v>4034519.24</v>
      </c>
      <c r="D29" s="110">
        <f>+D11+D20+D27+D28</f>
        <v>850629.2500000007</v>
      </c>
      <c r="E29" s="110">
        <f>+E11+E20+E27+E28</f>
        <v>4885148.490000001</v>
      </c>
    </row>
    <row r="30" ht="14.25">
      <c r="F30" s="3"/>
    </row>
    <row r="31" ht="14.25">
      <c r="F31" s="5"/>
    </row>
  </sheetData>
  <sheetProtection/>
  <mergeCells count="2">
    <mergeCell ref="A1:F1"/>
    <mergeCell ref="B9:B10"/>
  </mergeCells>
  <printOptions horizontalCentered="1" verticalCentered="1"/>
  <pageMargins left="0.5905511811023623" right="0.7874015748031497" top="0.4724409448818898" bottom="0.64" header="0" footer="0"/>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A2:N42"/>
  <sheetViews>
    <sheetView zoomScalePageLayoutView="0" workbookViewId="0" topLeftCell="A1">
      <selection activeCell="M18" sqref="M18"/>
    </sheetView>
  </sheetViews>
  <sheetFormatPr defaultColWidth="11.421875" defaultRowHeight="12.75"/>
  <cols>
    <col min="1" max="1" width="11.421875" style="42" customWidth="1"/>
    <col min="2" max="2" width="11.421875" style="134" customWidth="1"/>
    <col min="3" max="6" width="11.421875" style="42" customWidth="1"/>
    <col min="7" max="10" width="5.140625" style="42" customWidth="1"/>
    <col min="11" max="11" width="0.13671875" style="42" customWidth="1"/>
    <col min="12" max="12" width="3.57421875" style="42" customWidth="1"/>
    <col min="13" max="16384" width="11.421875" style="42" customWidth="1"/>
  </cols>
  <sheetData>
    <row r="1" ht="13.5" thickBot="1"/>
    <row r="2" spans="1:11" ht="15.75">
      <c r="A2" s="274" t="s">
        <v>137</v>
      </c>
      <c r="B2" s="275"/>
      <c r="C2" s="275"/>
      <c r="D2" s="275"/>
      <c r="E2" s="275"/>
      <c r="F2" s="275"/>
      <c r="G2" s="275"/>
      <c r="H2" s="275"/>
      <c r="I2" s="275"/>
      <c r="J2" s="275"/>
      <c r="K2" s="276"/>
    </row>
    <row r="3" spans="1:11" ht="15.75">
      <c r="A3" s="170"/>
      <c r="B3" s="153"/>
      <c r="C3" s="153"/>
      <c r="D3" s="153"/>
      <c r="E3" s="153"/>
      <c r="F3" s="153"/>
      <c r="G3" s="153"/>
      <c r="H3" s="153"/>
      <c r="I3" s="153"/>
      <c r="J3" s="153"/>
      <c r="K3" s="171"/>
    </row>
    <row r="4" spans="1:11" ht="12.75">
      <c r="A4" s="277" t="s">
        <v>138</v>
      </c>
      <c r="B4" s="278"/>
      <c r="C4" s="278"/>
      <c r="D4" s="278"/>
      <c r="E4" s="278"/>
      <c r="F4" s="278"/>
      <c r="G4" s="278"/>
      <c r="H4" s="278"/>
      <c r="I4" s="278"/>
      <c r="J4" s="278"/>
      <c r="K4" s="279"/>
    </row>
    <row r="5" spans="1:11" ht="12.75">
      <c r="A5" s="172"/>
      <c r="B5" s="153"/>
      <c r="C5" s="153"/>
      <c r="D5" s="153"/>
      <c r="E5" s="153"/>
      <c r="F5" s="153"/>
      <c r="G5" s="153"/>
      <c r="H5" s="153"/>
      <c r="I5" s="153"/>
      <c r="J5" s="153"/>
      <c r="K5" s="171"/>
    </row>
    <row r="6" spans="1:11" ht="12.75">
      <c r="A6" s="172" t="s">
        <v>163</v>
      </c>
      <c r="B6" s="153"/>
      <c r="C6" s="153"/>
      <c r="D6" s="153"/>
      <c r="E6" s="153"/>
      <c r="F6" s="153"/>
      <c r="G6" s="155">
        <v>1</v>
      </c>
      <c r="H6" s="155">
        <v>2</v>
      </c>
      <c r="I6" s="155">
        <v>3</v>
      </c>
      <c r="J6" s="169">
        <v>4</v>
      </c>
      <c r="K6" s="173"/>
    </row>
    <row r="7" spans="1:11" ht="14.25">
      <c r="A7" s="211" t="s">
        <v>182</v>
      </c>
      <c r="B7" s="154"/>
      <c r="C7" s="52"/>
      <c r="D7" s="153"/>
      <c r="E7" s="153"/>
      <c r="F7" s="153"/>
      <c r="G7" s="52"/>
      <c r="H7" s="155"/>
      <c r="I7" s="155"/>
      <c r="J7" s="224" t="s">
        <v>25</v>
      </c>
      <c r="K7" s="171"/>
    </row>
    <row r="8" spans="1:11" ht="16.5" thickBot="1">
      <c r="A8" s="174"/>
      <c r="B8" s="175"/>
      <c r="C8" s="175"/>
      <c r="D8" s="175"/>
      <c r="E8" s="175"/>
      <c r="F8" s="175"/>
      <c r="G8" s="175"/>
      <c r="H8" s="175"/>
      <c r="I8" s="175"/>
      <c r="J8" s="175"/>
      <c r="K8" s="176"/>
    </row>
    <row r="9" spans="1:11" ht="15.75">
      <c r="A9" s="156"/>
      <c r="B9" s="153"/>
      <c r="C9" s="153"/>
      <c r="D9" s="153"/>
      <c r="E9" s="153"/>
      <c r="F9" s="153"/>
      <c r="G9" s="153"/>
      <c r="H9" s="153"/>
      <c r="I9" s="153"/>
      <c r="J9" s="153"/>
      <c r="K9" s="153"/>
    </row>
    <row r="10" spans="1:11" ht="15.75">
      <c r="A10" s="150" t="s">
        <v>139</v>
      </c>
      <c r="B10"/>
      <c r="C10"/>
      <c r="D10"/>
      <c r="E10"/>
      <c r="F10"/>
      <c r="G10"/>
      <c r="H10"/>
      <c r="I10"/>
      <c r="J10"/>
      <c r="K10"/>
    </row>
    <row r="11" spans="1:11" ht="15.75">
      <c r="A11" s="151"/>
      <c r="B11" s="152"/>
      <c r="C11" s="152"/>
      <c r="D11" s="152"/>
      <c r="E11" s="152"/>
      <c r="F11" s="152"/>
      <c r="G11" s="152"/>
      <c r="H11" s="152"/>
      <c r="I11" s="152"/>
      <c r="J11" s="152"/>
      <c r="K11" s="152"/>
    </row>
    <row r="42" ht="12.75">
      <c r="N42" s="42" t="s">
        <v>164</v>
      </c>
    </row>
  </sheetData>
  <sheetProtection/>
  <mergeCells count="2">
    <mergeCell ref="A2:K2"/>
    <mergeCell ref="A4:K4"/>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xl/worksheets/sheet9.xml><?xml version="1.0" encoding="utf-8"?>
<worksheet xmlns="http://schemas.openxmlformats.org/spreadsheetml/2006/main" xmlns:r="http://schemas.openxmlformats.org/officeDocument/2006/relationships">
  <dimension ref="A2:K11"/>
  <sheetViews>
    <sheetView zoomScalePageLayoutView="0" workbookViewId="0" topLeftCell="A1">
      <selection activeCell="I7" sqref="I7"/>
    </sheetView>
  </sheetViews>
  <sheetFormatPr defaultColWidth="11.421875" defaultRowHeight="12.75"/>
  <cols>
    <col min="1" max="1" width="11.421875" style="42" customWidth="1"/>
    <col min="2" max="2" width="11.421875" style="134" customWidth="1"/>
    <col min="3" max="6" width="11.421875" style="42" customWidth="1"/>
    <col min="7" max="10" width="5.140625" style="42" customWidth="1"/>
    <col min="11" max="11" width="0.13671875" style="42" customWidth="1"/>
    <col min="12" max="12" width="3.57421875" style="42" customWidth="1"/>
    <col min="13" max="16384" width="11.421875" style="42" customWidth="1"/>
  </cols>
  <sheetData>
    <row r="1" ht="13.5" thickBot="1"/>
    <row r="2" spans="1:11" ht="15.75">
      <c r="A2" s="274" t="s">
        <v>137</v>
      </c>
      <c r="B2" s="275"/>
      <c r="C2" s="275"/>
      <c r="D2" s="275"/>
      <c r="E2" s="275"/>
      <c r="F2" s="275"/>
      <c r="G2" s="275"/>
      <c r="H2" s="275"/>
      <c r="I2" s="275"/>
      <c r="J2" s="275"/>
      <c r="K2" s="276"/>
    </row>
    <row r="3" spans="1:11" ht="15.75">
      <c r="A3" s="170"/>
      <c r="B3" s="153"/>
      <c r="C3" s="153"/>
      <c r="D3" s="153"/>
      <c r="E3" s="153"/>
      <c r="F3" s="153"/>
      <c r="G3" s="153"/>
      <c r="H3" s="153"/>
      <c r="I3" s="153"/>
      <c r="J3" s="153"/>
      <c r="K3" s="171"/>
    </row>
    <row r="4" spans="1:11" ht="12.75">
      <c r="A4" s="277" t="s">
        <v>138</v>
      </c>
      <c r="B4" s="278"/>
      <c r="C4" s="278"/>
      <c r="D4" s="278"/>
      <c r="E4" s="278"/>
      <c r="F4" s="278"/>
      <c r="G4" s="278"/>
      <c r="H4" s="278"/>
      <c r="I4" s="278"/>
      <c r="J4" s="278"/>
      <c r="K4" s="279"/>
    </row>
    <row r="5" spans="1:11" ht="12.75">
      <c r="A5" s="172"/>
      <c r="B5" s="153"/>
      <c r="C5" s="153"/>
      <c r="D5" s="153"/>
      <c r="E5" s="153"/>
      <c r="F5" s="153"/>
      <c r="G5" s="153"/>
      <c r="H5" s="153"/>
      <c r="I5" s="153"/>
      <c r="J5" s="153"/>
      <c r="K5" s="171"/>
    </row>
    <row r="6" spans="1:11" ht="12.75">
      <c r="A6" s="172" t="s">
        <v>163</v>
      </c>
      <c r="B6" s="153"/>
      <c r="C6" s="153"/>
      <c r="D6" s="153"/>
      <c r="E6" s="153"/>
      <c r="F6" s="153"/>
      <c r="G6" s="155">
        <v>1</v>
      </c>
      <c r="H6" s="155">
        <v>2</v>
      </c>
      <c r="I6" s="155">
        <v>3</v>
      </c>
      <c r="J6" s="169">
        <v>4</v>
      </c>
      <c r="K6" s="173"/>
    </row>
    <row r="7" spans="1:11" ht="14.25">
      <c r="A7" s="211" t="s">
        <v>182</v>
      </c>
      <c r="B7" s="154"/>
      <c r="C7" s="52"/>
      <c r="D7" s="153"/>
      <c r="E7" s="153"/>
      <c r="F7" s="153"/>
      <c r="G7" s="52"/>
      <c r="H7" s="155"/>
      <c r="I7" s="224"/>
      <c r="J7" s="224" t="s">
        <v>25</v>
      </c>
      <c r="K7" s="171"/>
    </row>
    <row r="8" spans="1:11" ht="16.5" thickBot="1">
      <c r="A8" s="174"/>
      <c r="B8" s="175"/>
      <c r="C8" s="175"/>
      <c r="D8" s="175"/>
      <c r="E8" s="175"/>
      <c r="F8" s="175"/>
      <c r="G8" s="175"/>
      <c r="H8" s="175"/>
      <c r="I8" s="175"/>
      <c r="J8" s="175"/>
      <c r="K8" s="176"/>
    </row>
    <row r="9" spans="1:11" ht="15.75">
      <c r="A9" s="156"/>
      <c r="B9" s="153"/>
      <c r="C9" s="153"/>
      <c r="D9" s="153"/>
      <c r="E9" s="153"/>
      <c r="F9" s="153"/>
      <c r="G9" s="153"/>
      <c r="H9" s="153"/>
      <c r="I9" s="153"/>
      <c r="J9" s="153"/>
      <c r="K9" s="153"/>
    </row>
    <row r="10" spans="1:11" ht="15.75">
      <c r="A10" s="150" t="s">
        <v>140</v>
      </c>
      <c r="B10"/>
      <c r="C10"/>
      <c r="D10"/>
      <c r="E10"/>
      <c r="F10"/>
      <c r="G10"/>
      <c r="H10"/>
      <c r="I10"/>
      <c r="J10"/>
      <c r="K10"/>
    </row>
    <row r="11" spans="1:11" ht="15.75">
      <c r="A11" s="151"/>
      <c r="B11" s="152"/>
      <c r="C11" s="152"/>
      <c r="D11" s="152"/>
      <c r="E11" s="152"/>
      <c r="F11" s="152"/>
      <c r="G11" s="152"/>
      <c r="H11" s="152"/>
      <c r="I11" s="152"/>
      <c r="J11" s="152"/>
      <c r="K11" s="152"/>
    </row>
  </sheetData>
  <sheetProtection/>
  <mergeCells count="2">
    <mergeCell ref="A2:K2"/>
    <mergeCell ref="A4:K4"/>
  </mergeCells>
  <printOptions horizontalCentered="1" verticalCentered="1"/>
  <pageMargins left="0.5905511811023623" right="0.7874015748031497" top="0.4724409448818898" bottom="0.984251968503937" header="0" footer="0"/>
  <pageSetup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GUSTAVO</cp:lastModifiedBy>
  <cp:lastPrinted>2016-11-24T13:43:43Z</cp:lastPrinted>
  <dcterms:created xsi:type="dcterms:W3CDTF">2005-11-17T14:33:07Z</dcterms:created>
  <dcterms:modified xsi:type="dcterms:W3CDTF">2017-02-17T17:14:10Z</dcterms:modified>
  <cp:category/>
  <cp:version/>
  <cp:contentType/>
  <cp:contentStatus/>
</cp:coreProperties>
</file>